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Jill\業務\產學中心(1060401)\資料填報-校內\各系產學計畫件數\107學年度\"/>
    </mc:Choice>
  </mc:AlternateContent>
  <bookViews>
    <workbookView xWindow="0" yWindow="0" windowWidth="23040" windowHeight="8676" tabRatio="903"/>
  </bookViews>
  <sheets>
    <sheet name="107學年度" sheetId="1" r:id="rId1"/>
    <sheet name="107學年度KPI_0711" sheetId="24" r:id="rId2"/>
    <sheet name="達成率" sheetId="22" r:id="rId3"/>
    <sheet name="東南經貿與金融學程" sheetId="2" r:id="rId4"/>
    <sheet name="資電系" sheetId="4" r:id="rId5"/>
    <sheet name="企管系" sheetId="5" r:id="rId6"/>
    <sheet name="行銷系" sheetId="6" r:id="rId7"/>
    <sheet name="公管所" sheetId="20" r:id="rId8"/>
    <sheet name="視傳系" sheetId="10" r:id="rId9"/>
    <sheet name="多動系" sheetId="11" r:id="rId10"/>
    <sheet name="時尚系" sheetId="16" r:id="rId11"/>
    <sheet name="創設系" sheetId="12" r:id="rId12"/>
    <sheet name="傳播系" sheetId="9" r:id="rId13"/>
    <sheet name="應外系" sheetId="14" r:id="rId14"/>
    <sheet name="觀餐系" sheetId="15" r:id="rId15"/>
    <sheet name="觀光系" sheetId="8" r:id="rId16"/>
    <sheet name="廚藝系" sheetId="18" r:id="rId17"/>
    <sheet name="生技系" sheetId="7" r:id="rId18"/>
    <sheet name="幼保系" sheetId="13" r:id="rId19"/>
    <sheet name="運保系" sheetId="19" r:id="rId20"/>
    <sheet name="通識中心" sheetId="21" r:id="rId21"/>
    <sheet name="校長室" sheetId="25" r:id="rId22"/>
  </sheets>
  <externalReferences>
    <externalReference r:id="rId23"/>
  </externalReferences>
  <definedNames>
    <definedName name="_xlnm._FilterDatabase" localSheetId="1" hidden="1">'107學年度KPI_0711'!#REF!</definedName>
    <definedName name="_xlnm._FilterDatabase" localSheetId="17" hidden="1">'[1]99(2)'!$A$1:$AD$17</definedName>
    <definedName name="_xlnm._FilterDatabase" localSheetId="5" hidden="1">'[1]99(2)'!$A$1:$AD$17</definedName>
    <definedName name="_xlnm._FilterDatabase" localSheetId="6" hidden="1">行銷系!$A$1:$M$12</definedName>
    <definedName name="_xlnm._FilterDatabase" localSheetId="3" hidden="1">'[1]99(2)'!$A$1:$AD$17</definedName>
    <definedName name="_xlnm._FilterDatabase" localSheetId="20" hidden="1">通識中心!$A$1:$M$2</definedName>
    <definedName name="_xlnm._FilterDatabase" localSheetId="4" hidden="1">資電系!$A$1:$M$7</definedName>
    <definedName name="_xlnm._FilterDatabase" localSheetId="19" hidden="1">運保系!$A$1:$M$4</definedName>
    <definedName name="_xlnm._FilterDatabase" localSheetId="2" hidden="1">達成率!$F$1:$F$20</definedName>
    <definedName name="_xlnm._FilterDatabase" localSheetId="16" hidden="1">廚藝系!$A$1:$M$7</definedName>
    <definedName name="_xlnm._FilterDatabase" localSheetId="15" hidden="1">觀光系!$A$1:$M$2</definedName>
    <definedName name="_xlnm._FilterDatabase" localSheetId="14" hidden="1">觀餐系!$A$1:$M$8</definedName>
    <definedName name="_xlnm.Print_Area" localSheetId="7">公管所!$A$1:$M$4</definedName>
    <definedName name="_xlnm.Print_Area" localSheetId="18">幼保系!$A$1:$M$16</definedName>
    <definedName name="_xlnm.Print_Area" localSheetId="17">生技系!$A$1:$M$14</definedName>
    <definedName name="_xlnm.Print_Area" localSheetId="5">企管系!$A$1:$M$12</definedName>
    <definedName name="_xlnm.Print_Area" localSheetId="9">多動系!$A$1:$M$10</definedName>
    <definedName name="_xlnm.Print_Area" localSheetId="6">行銷系!$A$1:$M$15</definedName>
    <definedName name="_xlnm.Print_Area" localSheetId="3">東南經貿與金融學程!$A$1:$M$7</definedName>
    <definedName name="_xlnm.Print_Area" localSheetId="10">時尚系!$A$1:$M$10</definedName>
    <definedName name="_xlnm.Print_Area" localSheetId="20">通識中心!$A$1:$M$2</definedName>
    <definedName name="_xlnm.Print_Area" localSheetId="11">創設系!$A$1:$M$13</definedName>
    <definedName name="_xlnm.Print_Area" localSheetId="8">視傳系!$A$1:$M$10</definedName>
    <definedName name="_xlnm.Print_Area" localSheetId="12">傳播系!$A$1:$M$6</definedName>
    <definedName name="_xlnm.Print_Area" localSheetId="19">運保系!$A$1:$M$4</definedName>
    <definedName name="_xlnm.Print_Area" localSheetId="16">廚藝系!$A$1:$M$8</definedName>
    <definedName name="_xlnm.Print_Area" localSheetId="13">應外系!$A$1:$M$7</definedName>
    <definedName name="_xlnm.Print_Area" localSheetId="15">觀光系!$A$1:$M$16</definedName>
    <definedName name="_xlnm.Print_Area" localSheetId="14">觀餐系!$A$1:$M$27</definedName>
  </definedNames>
  <calcPr calcId="152511"/>
</workbook>
</file>

<file path=xl/calcChain.xml><?xml version="1.0" encoding="utf-8"?>
<calcChain xmlns="http://schemas.openxmlformats.org/spreadsheetml/2006/main">
  <c r="G21" i="1" l="1"/>
  <c r="C21" i="1"/>
  <c r="D21" i="1"/>
  <c r="E19" i="1"/>
  <c r="F20" i="1"/>
  <c r="E20" i="1"/>
  <c r="G20" i="1"/>
  <c r="E18" i="24" l="1"/>
  <c r="B18" i="24" s="1"/>
  <c r="C18" i="24" s="1"/>
  <c r="D18" i="24" s="1"/>
  <c r="E17" i="24"/>
  <c r="B17" i="24" s="1"/>
  <c r="C17" i="24" s="1"/>
  <c r="D17" i="24" s="1"/>
  <c r="E16" i="24"/>
  <c r="B16" i="24" s="1"/>
  <c r="C16" i="24" s="1"/>
  <c r="D16" i="24" s="1"/>
  <c r="E10" i="24"/>
  <c r="B10" i="24" s="1"/>
  <c r="C10" i="24" s="1"/>
  <c r="D10" i="24" s="1"/>
  <c r="E8" i="24"/>
  <c r="B8" i="24" s="1"/>
  <c r="C8" i="24" s="1"/>
  <c r="D8" i="24" s="1"/>
  <c r="E15" i="24"/>
  <c r="B15" i="24" s="1"/>
  <c r="C15" i="24" s="1"/>
  <c r="D15" i="24" s="1"/>
  <c r="E14" i="24"/>
  <c r="B14" i="24" s="1"/>
  <c r="C14" i="24" s="1"/>
  <c r="D14" i="24" s="1"/>
  <c r="E7" i="24"/>
  <c r="B7" i="24" s="1"/>
  <c r="C7" i="24" s="1"/>
  <c r="D7" i="24" s="1"/>
  <c r="E13" i="24"/>
  <c r="B13" i="24" s="1"/>
  <c r="C13" i="24" s="1"/>
  <c r="D13" i="24" s="1"/>
  <c r="E9" i="24"/>
  <c r="B9" i="24" s="1"/>
  <c r="C9" i="24" s="1"/>
  <c r="D9" i="24" s="1"/>
  <c r="E4" i="24"/>
  <c r="B4" i="24" s="1"/>
  <c r="C4" i="24" s="1"/>
  <c r="D4" i="24" s="1"/>
  <c r="E11" i="24"/>
  <c r="B11" i="24" s="1"/>
  <c r="C11" i="24" s="1"/>
  <c r="D11" i="24" s="1"/>
  <c r="E12" i="24"/>
  <c r="B12" i="24" s="1"/>
  <c r="C12" i="24" s="1"/>
  <c r="D12" i="24" s="1"/>
  <c r="E6" i="24"/>
  <c r="B6" i="24" s="1"/>
  <c r="C6" i="24" s="1"/>
  <c r="D6" i="24" s="1"/>
  <c r="E2" i="24"/>
  <c r="B2" i="24" s="1"/>
  <c r="C2" i="24" s="1"/>
  <c r="D2" i="24" s="1"/>
  <c r="E3" i="24"/>
  <c r="B3" i="24" s="1"/>
  <c r="C3" i="24" s="1"/>
  <c r="D3" i="24" s="1"/>
  <c r="E5" i="24"/>
  <c r="B5" i="24" s="1"/>
  <c r="C5" i="24" s="1"/>
  <c r="D5" i="24" s="1"/>
  <c r="D19" i="22"/>
  <c r="F19" i="22" s="1"/>
  <c r="C19" i="22"/>
  <c r="G19" i="1" l="1"/>
  <c r="G18" i="1"/>
  <c r="G17" i="1"/>
  <c r="G15" i="1"/>
  <c r="G13" i="1"/>
  <c r="G14" i="1"/>
  <c r="G12" i="1"/>
  <c r="G8" i="1"/>
  <c r="G7" i="1"/>
  <c r="G10" i="1"/>
  <c r="G11" i="1"/>
  <c r="G9" i="1"/>
  <c r="G6" i="1"/>
  <c r="G5" i="1"/>
  <c r="G4" i="1"/>
  <c r="G3" i="1"/>
  <c r="G16" i="1" l="1"/>
  <c r="F3" i="22" l="1"/>
  <c r="G2" i="22" l="1"/>
  <c r="F2" i="22"/>
  <c r="E2" i="22"/>
  <c r="G6" i="22"/>
  <c r="F6" i="22"/>
  <c r="E6" i="22"/>
  <c r="G4" i="22"/>
  <c r="F4" i="22"/>
  <c r="E4" i="22"/>
  <c r="G3" i="22"/>
  <c r="E3" i="22"/>
  <c r="G13" i="22"/>
  <c r="F13" i="22"/>
  <c r="E13" i="22"/>
  <c r="G8" i="22"/>
  <c r="F8" i="22"/>
  <c r="E8" i="22"/>
  <c r="G10" i="22"/>
  <c r="F10" i="22"/>
  <c r="E10" i="22"/>
  <c r="G7" i="22"/>
  <c r="F7" i="22"/>
  <c r="E7" i="22"/>
  <c r="G16" i="22"/>
  <c r="F16" i="22"/>
  <c r="E16" i="22"/>
  <c r="G9" i="22"/>
  <c r="F9" i="22"/>
  <c r="E9" i="22"/>
  <c r="G12" i="22"/>
  <c r="F12" i="22"/>
  <c r="E12" i="22"/>
  <c r="G17" i="22"/>
  <c r="F17" i="22"/>
  <c r="E17" i="22"/>
  <c r="G18" i="22"/>
  <c r="F18" i="22"/>
  <c r="E18" i="22"/>
  <c r="G5" i="22"/>
  <c r="F5" i="22"/>
  <c r="E5" i="22"/>
  <c r="G15" i="22"/>
  <c r="F15" i="22"/>
  <c r="E15" i="22"/>
  <c r="G11" i="22"/>
  <c r="F11" i="22"/>
  <c r="E11" i="22"/>
  <c r="G14" i="22"/>
  <c r="F14" i="22"/>
  <c r="E14" i="22"/>
  <c r="G19" i="22" l="1"/>
  <c r="H21" i="1" l="1"/>
  <c r="I19" i="1"/>
  <c r="F19" i="1"/>
  <c r="E9" i="1" l="1"/>
  <c r="I7" i="1" l="1"/>
  <c r="I8" i="1"/>
  <c r="I9" i="1"/>
  <c r="I10" i="1"/>
  <c r="I11" i="1"/>
  <c r="I12" i="1"/>
  <c r="I13" i="1"/>
  <c r="I14" i="1"/>
  <c r="I15" i="1"/>
  <c r="I16" i="1"/>
  <c r="I17" i="1"/>
  <c r="I18" i="1"/>
  <c r="E16" i="1" l="1"/>
  <c r="E17" i="1"/>
  <c r="E10" i="1"/>
  <c r="E11" i="1"/>
  <c r="E8" i="1"/>
  <c r="E4" i="1"/>
  <c r="E5" i="1"/>
  <c r="E6" i="1"/>
  <c r="I4" i="1" l="1"/>
  <c r="I5" i="1"/>
  <c r="I6" i="1"/>
  <c r="F4" i="1"/>
  <c r="F5" i="1"/>
  <c r="F6" i="1"/>
  <c r="F7" i="1"/>
  <c r="F8" i="1"/>
  <c r="F9" i="1"/>
  <c r="F10" i="1"/>
  <c r="F11" i="1"/>
  <c r="F12" i="1"/>
  <c r="F13" i="1"/>
  <c r="F14" i="1"/>
  <c r="F15" i="1"/>
  <c r="F16" i="1"/>
  <c r="F17" i="1"/>
  <c r="F18" i="1"/>
  <c r="I3" i="1" l="1"/>
  <c r="E18" i="1" l="1"/>
  <c r="E15" i="1"/>
  <c r="E14" i="1"/>
  <c r="E13" i="1"/>
  <c r="E12" i="1"/>
  <c r="E7" i="1"/>
  <c r="E3" i="1"/>
  <c r="F3" i="1" l="1"/>
</calcChain>
</file>

<file path=xl/comments1.xml><?xml version="1.0" encoding="utf-8"?>
<comments xmlns="http://schemas.openxmlformats.org/spreadsheetml/2006/main">
  <authors>
    <author>user</author>
  </authors>
  <commentList>
    <comment ref="J2" authorId="0" shapeId="0">
      <text>
        <r>
          <rPr>
            <b/>
            <sz val="9"/>
            <color indexed="81"/>
            <rFont val="Tahoma"/>
            <family val="2"/>
          </rPr>
          <t>user:</t>
        </r>
        <r>
          <rPr>
            <sz val="9"/>
            <color indexed="81"/>
            <rFont val="Tahoma"/>
            <family val="2"/>
          </rPr>
          <t xml:space="preserve">
</t>
        </r>
        <r>
          <rPr>
            <sz val="9"/>
            <color indexed="81"/>
            <rFont val="細明體"/>
            <family val="3"/>
            <charset val="136"/>
          </rPr>
          <t>總計金額</t>
        </r>
        <r>
          <rPr>
            <sz val="9"/>
            <color indexed="81"/>
            <rFont val="Tahoma"/>
            <family val="2"/>
          </rPr>
          <t>312000</t>
        </r>
        <r>
          <rPr>
            <sz val="9"/>
            <color indexed="81"/>
            <rFont val="細明體"/>
            <family val="3"/>
            <charset val="136"/>
          </rPr>
          <t>，分開掛兩系分別各為156000元</t>
        </r>
      </text>
    </comment>
    <comment ref="K2" authorId="0" shapeId="0">
      <text>
        <r>
          <rPr>
            <b/>
            <sz val="9"/>
            <color indexed="81"/>
            <rFont val="Tahoma"/>
            <family val="2"/>
          </rPr>
          <t>user:</t>
        </r>
        <r>
          <rPr>
            <sz val="9"/>
            <color indexed="81"/>
            <rFont val="Tahoma"/>
            <family val="2"/>
          </rPr>
          <t xml:space="preserve">
</t>
        </r>
        <r>
          <rPr>
            <sz val="9"/>
            <color indexed="81"/>
            <rFont val="細明體"/>
            <family val="3"/>
            <charset val="136"/>
          </rPr>
          <t>總計金額</t>
        </r>
        <r>
          <rPr>
            <sz val="9"/>
            <color indexed="81"/>
            <rFont val="Tahoma"/>
            <family val="2"/>
          </rPr>
          <t>312000</t>
        </r>
        <r>
          <rPr>
            <sz val="9"/>
            <color indexed="81"/>
            <rFont val="細明體"/>
            <family val="3"/>
            <charset val="136"/>
          </rPr>
          <t>，分開掛兩系分別各為156000元</t>
        </r>
      </text>
    </comment>
  </commentList>
</comments>
</file>

<file path=xl/sharedStrings.xml><?xml version="1.0" encoding="utf-8"?>
<sst xmlns="http://schemas.openxmlformats.org/spreadsheetml/2006/main" count="793" uniqueCount="417">
  <si>
    <t>系科</t>
  </si>
  <si>
    <t>企管系</t>
  </si>
  <si>
    <t>行銷系</t>
  </si>
  <si>
    <t>合計</t>
  </si>
  <si>
    <t>學年度</t>
  </si>
  <si>
    <t>計畫編號</t>
  </si>
  <si>
    <t>計畫名稱</t>
  </si>
  <si>
    <t>主持人</t>
  </si>
  <si>
    <t>職務</t>
  </si>
  <si>
    <t>合作廠商</t>
  </si>
  <si>
    <t>執行
日期</t>
  </si>
  <si>
    <t>執行</t>
  </si>
  <si>
    <t>學校核定補助金額</t>
  </si>
  <si>
    <t>廠商配合款</t>
  </si>
  <si>
    <t>總經費</t>
  </si>
  <si>
    <t>管理費
(廠商內含)</t>
  </si>
  <si>
    <t>產學分類</t>
  </si>
  <si>
    <t>學年度</t>
    <phoneticPr fontId="18" type="noConversion"/>
  </si>
  <si>
    <t>實際件數</t>
    <phoneticPr fontId="18" type="noConversion"/>
  </si>
  <si>
    <t>各系目前差距</t>
    <phoneticPr fontId="18" type="noConversion"/>
  </si>
  <si>
    <t>達成率</t>
    <phoneticPr fontId="18" type="noConversion"/>
  </si>
  <si>
    <t>與前學年度比較</t>
    <phoneticPr fontId="18" type="noConversion"/>
  </si>
  <si>
    <t>件數</t>
    <phoneticPr fontId="18" type="noConversion"/>
  </si>
  <si>
    <t>差距</t>
    <phoneticPr fontId="18" type="noConversion"/>
  </si>
  <si>
    <t>管理學院</t>
    <phoneticPr fontId="18" type="noConversion"/>
  </si>
  <si>
    <t>金額統計
(廠商配合款)</t>
    <phoneticPr fontId="18" type="noConversion"/>
  </si>
  <si>
    <t>學年度</t>
    <phoneticPr fontId="18" type="noConversion"/>
  </si>
  <si>
    <t>各系應達目標</t>
    <phoneticPr fontId="18" type="noConversion"/>
  </si>
  <si>
    <t>應外系</t>
    <phoneticPr fontId="18" type="noConversion"/>
  </si>
  <si>
    <t>視傳系</t>
    <phoneticPr fontId="18" type="noConversion"/>
  </si>
  <si>
    <t>多動系</t>
    <phoneticPr fontId="18" type="noConversion"/>
  </si>
  <si>
    <t>觀餐系</t>
    <phoneticPr fontId="18" type="noConversion"/>
  </si>
  <si>
    <t>觀光系</t>
    <phoneticPr fontId="18" type="noConversion"/>
  </si>
  <si>
    <t>廚藝系</t>
    <phoneticPr fontId="18" type="noConversion"/>
  </si>
  <si>
    <t>幼保系</t>
    <phoneticPr fontId="18" type="noConversion"/>
  </si>
  <si>
    <t>健康學院</t>
    <phoneticPr fontId="18" type="noConversion"/>
  </si>
  <si>
    <t>學院</t>
    <phoneticPr fontId="18" type="noConversion"/>
  </si>
  <si>
    <t>學年度</t>
    <phoneticPr fontId="18" type="noConversion"/>
  </si>
  <si>
    <t>學年度</t>
    <phoneticPr fontId="18" type="noConversion"/>
  </si>
  <si>
    <t>創設系</t>
    <phoneticPr fontId="18" type="noConversion"/>
  </si>
  <si>
    <t>公管所</t>
    <phoneticPr fontId="18" type="noConversion"/>
  </si>
  <si>
    <t>設計學院</t>
    <phoneticPr fontId="18" type="noConversion"/>
  </si>
  <si>
    <t>觀光學院</t>
    <phoneticPr fontId="18" type="noConversion"/>
  </si>
  <si>
    <t>運保系</t>
    <phoneticPr fontId="18" type="noConversion"/>
  </si>
  <si>
    <t>資電系</t>
    <phoneticPr fontId="18" type="noConversion"/>
  </si>
  <si>
    <t>106學年度</t>
    <phoneticPr fontId="18" type="noConversion"/>
  </si>
  <si>
    <t>時尚系</t>
    <phoneticPr fontId="18" type="noConversion"/>
  </si>
  <si>
    <t>科技部</t>
  </si>
  <si>
    <t>106/08/01-107/07/31</t>
  </si>
  <si>
    <t>MOST 106-2410-H-265-004 -</t>
  </si>
  <si>
    <t>以社會認同的方法探討機構領導角色對變革管理的影響</t>
  </si>
  <si>
    <t>李昭華</t>
  </si>
  <si>
    <t>企業管理系
創意公共傳播系</t>
  </si>
  <si>
    <r>
      <rPr>
        <b/>
        <sz val="12"/>
        <rFont val="標楷體"/>
        <family val="4"/>
        <charset val="136"/>
      </rPr>
      <t>系科</t>
    </r>
  </si>
  <si>
    <r>
      <rPr>
        <b/>
        <sz val="12"/>
        <rFont val="標楷體"/>
        <family val="4"/>
        <charset val="136"/>
      </rPr>
      <t>各系目前差距</t>
    </r>
    <phoneticPr fontId="18" type="noConversion"/>
  </si>
  <si>
    <r>
      <rPr>
        <b/>
        <sz val="12"/>
        <rFont val="標楷體"/>
        <family val="4"/>
        <charset val="136"/>
      </rPr>
      <t>達成率</t>
    </r>
    <phoneticPr fontId="18" type="noConversion"/>
  </si>
  <si>
    <r>
      <rPr>
        <sz val="12"/>
        <color theme="1"/>
        <rFont val="標楷體"/>
        <family val="4"/>
        <charset val="136"/>
      </rPr>
      <t>企管系</t>
    </r>
  </si>
  <si>
    <r>
      <rPr>
        <sz val="12"/>
        <color theme="1"/>
        <rFont val="標楷體"/>
        <family val="4"/>
        <charset val="136"/>
      </rPr>
      <t>行銷系</t>
    </r>
  </si>
  <si>
    <t>通識教育中心</t>
    <phoneticPr fontId="18" type="noConversion"/>
  </si>
  <si>
    <r>
      <rPr>
        <b/>
        <sz val="12"/>
        <rFont val="標楷體"/>
        <family val="4"/>
        <charset val="136"/>
      </rPr>
      <t>總達成率</t>
    </r>
    <phoneticPr fontId="18" type="noConversion"/>
  </si>
  <si>
    <t>生技系</t>
    <phoneticPr fontId="18" type="noConversion"/>
  </si>
  <si>
    <r>
      <rPr>
        <sz val="12"/>
        <color theme="1"/>
        <rFont val="標楷體"/>
        <family val="4"/>
        <charset val="136"/>
      </rPr>
      <t>通識教育中心</t>
    </r>
    <phoneticPr fontId="18" type="noConversion"/>
  </si>
  <si>
    <r>
      <rPr>
        <b/>
        <sz val="12"/>
        <rFont val="標楷體"/>
        <family val="4"/>
        <charset val="136"/>
      </rPr>
      <t>各系應達目標</t>
    </r>
    <phoneticPr fontId="18" type="noConversion"/>
  </si>
  <si>
    <r>
      <rPr>
        <b/>
        <sz val="12"/>
        <rFont val="標楷體"/>
        <family val="4"/>
        <charset val="136"/>
      </rPr>
      <t>實際件數</t>
    </r>
    <phoneticPr fontId="18" type="noConversion"/>
  </si>
  <si>
    <t>名次</t>
    <phoneticPr fontId="18" type="noConversion"/>
  </si>
  <si>
    <t>107學年度</t>
    <phoneticPr fontId="18" type="noConversion"/>
  </si>
  <si>
    <t>ORDR-E-107-C-002</t>
  </si>
  <si>
    <t>ORDR-E-107-C-003</t>
  </si>
  <si>
    <t>ORDR-E-107-C-001</t>
  </si>
  <si>
    <t>花生芽泡菜產品開發</t>
  </si>
  <si>
    <t>曾雅秀
(蔡銘祝)</t>
  </si>
  <si>
    <t>三遠生技有限公司</t>
  </si>
  <si>
    <t>1070801-1080131</t>
  </si>
  <si>
    <t>生物技術系</t>
  </si>
  <si>
    <t>民間產學</t>
  </si>
  <si>
    <t>日新醬油食品安全管制系統建立</t>
  </si>
  <si>
    <t>曾雅秀</t>
  </si>
  <si>
    <t>日新食品工業有限公司</t>
  </si>
  <si>
    <t>1070801-1080731</t>
  </si>
  <si>
    <t>米糠強化香草米果之開發</t>
  </si>
  <si>
    <t>玉山鑫有限公司</t>
  </si>
  <si>
    <t>MOST 107-2637-B-265-001 -</t>
  </si>
  <si>
    <t>微生物發酵飼料中生物胺之降解</t>
  </si>
  <si>
    <t>107/08/01 - 108/07/31</t>
  </si>
  <si>
    <t>科技部</t>
    <phoneticPr fontId="18" type="noConversion"/>
  </si>
  <si>
    <t>東南亞經貿與金融管理學程</t>
    <phoneticPr fontId="18" type="noConversion"/>
  </si>
  <si>
    <t>ORDR-E-107-C-004</t>
  </si>
  <si>
    <t>傳統毛巾產業新零售商業模式分析案</t>
  </si>
  <si>
    <t>許聖傑
(許淑婷)
(楊士鋒)</t>
  </si>
  <si>
    <t>東伍商行</t>
  </si>
  <si>
    <t>資訊與電子商務管理系</t>
  </si>
  <si>
    <t>ORDR-E-107-C-005</t>
  </si>
  <si>
    <t>建立草莓健康管理與種苗</t>
  </si>
  <si>
    <t>尤澤森</t>
  </si>
  <si>
    <t>圭賚生技田園</t>
  </si>
  <si>
    <t>1070901-1080831</t>
  </si>
  <si>
    <t>ORDR-E-107-C-006</t>
  </si>
  <si>
    <t>農業廢棄物露天燃燒防制宣導短片製作計畫</t>
  </si>
  <si>
    <t>黃明正
(葉于雅)</t>
  </si>
  <si>
    <t>理虹工程顧問股份有限公司</t>
  </si>
  <si>
    <t>多媒體動畫設計系</t>
  </si>
  <si>
    <t>ORDR-E-107-C-007</t>
  </si>
  <si>
    <t>應用商業智慧分析B2C電商網路之策略</t>
  </si>
  <si>
    <t>秦桔新                 (張晋瑞)                            (林思如)</t>
  </si>
  <si>
    <t>承暘資訊社</t>
  </si>
  <si>
    <t>行銷管理系</t>
  </si>
  <si>
    <t>ORDR-E-107-C-008</t>
  </si>
  <si>
    <t>老師教學英語聽力關鍵方法對兒童英語聽力績效之研究</t>
  </si>
  <si>
    <t>陳美祥
(詹芬樺)
(林惠玉)</t>
  </si>
  <si>
    <t>雲林縣私立學理文理短期補習班</t>
  </si>
  <si>
    <t>1071015-1081014</t>
  </si>
  <si>
    <t>應用外語系</t>
  </si>
  <si>
    <t>ORDR-E-107-C-009</t>
  </si>
  <si>
    <t>英語教學以英檢考試取向對國小學童學習英語之影響</t>
  </si>
  <si>
    <t>林惠玉
(陳美祥)
(張文惠)</t>
  </si>
  <si>
    <t>1071020-1081019</t>
  </si>
  <si>
    <t>MOST 107-2410-H-265-002 -</t>
  </si>
  <si>
    <t>以心理安全的觀點探討學習型組織介入對於真實情感氣候發展的影響</t>
  </si>
  <si>
    <t>企業管理系</t>
  </si>
  <si>
    <t>主持人</t>
    <phoneticPr fontId="18" type="noConversion"/>
  </si>
  <si>
    <t>科技部</t>
    <phoneticPr fontId="18" type="noConversion"/>
  </si>
  <si>
    <t>MOST 107-2637-E-265-001 -</t>
  </si>
  <si>
    <t>實現具數據融合技術的氧化釕pH感測陣列之無線監測系統</t>
  </si>
  <si>
    <t>廖義宏</t>
  </si>
  <si>
    <t>科技部</t>
    <phoneticPr fontId="18" type="noConversion"/>
  </si>
  <si>
    <t>MOST 107-2410-H-265-001 -</t>
  </si>
  <si>
    <t>跨世代興業為什麼「人前稱羨、人後痛苦」？從「時間觀點」探討家族企業興業之歷程研究</t>
  </si>
  <si>
    <t xml:space="preserve">吳建明 </t>
  </si>
  <si>
    <t>東南經貿與金融學程</t>
    <phoneticPr fontId="18" type="noConversion"/>
  </si>
  <si>
    <t>ORDR-E-107-C-010</t>
  </si>
  <si>
    <t>主持人</t>
    <phoneticPr fontId="18" type="noConversion"/>
  </si>
  <si>
    <t>ORDR-E-107-C-011</t>
  </si>
  <si>
    <t>進階創意整體造型實務訓練之研究</t>
    <phoneticPr fontId="18" type="noConversion"/>
  </si>
  <si>
    <t>陳美齡
(張瓏璇)</t>
    <phoneticPr fontId="18" type="noConversion"/>
  </si>
  <si>
    <t>面具國際美容造型有限公司</t>
    <phoneticPr fontId="18" type="noConversion"/>
  </si>
  <si>
    <t>1071112-1080531</t>
    <phoneticPr fontId="18" type="noConversion"/>
  </si>
  <si>
    <t>時尚造型設計系</t>
    <phoneticPr fontId="18" type="noConversion"/>
  </si>
  <si>
    <t>民間產學</t>
    <phoneticPr fontId="18" type="noConversion"/>
  </si>
  <si>
    <t>基礎創意整體造型實務訓練之研究</t>
    <phoneticPr fontId="18" type="noConversion"/>
  </si>
  <si>
    <t>ORDR-E-107-C-012</t>
  </si>
  <si>
    <t>107年度海線居家托育人員核心課程品質提升之相關研究</t>
    <phoneticPr fontId="18" type="noConversion"/>
  </si>
  <si>
    <t>柯婷文
(李皓鈞)</t>
    <phoneticPr fontId="18" type="noConversion"/>
  </si>
  <si>
    <t>雲林縣幼兒托育職業工會</t>
    <phoneticPr fontId="18" type="noConversion"/>
  </si>
  <si>
    <t>1071101-1071231</t>
    <phoneticPr fontId="18" type="noConversion"/>
  </si>
  <si>
    <t>幼兒保育系</t>
    <phoneticPr fontId="18" type="noConversion"/>
  </si>
  <si>
    <t>其他產學</t>
    <phoneticPr fontId="18" type="noConversion"/>
  </si>
  <si>
    <t>ORDR-E-107-C-013</t>
  </si>
  <si>
    <t>正心愛樂管弦樂團動態影像設計製作計畫</t>
    <phoneticPr fontId="18" type="noConversion"/>
  </si>
  <si>
    <t>主持人</t>
    <phoneticPr fontId="18" type="noConversion"/>
  </si>
  <si>
    <t>雲林縣私立正心高級中學</t>
    <phoneticPr fontId="18" type="noConversion"/>
  </si>
  <si>
    <t>多媒體動畫設計系</t>
    <phoneticPr fontId="18" type="noConversion"/>
  </si>
  <si>
    <t>民間產學</t>
    <phoneticPr fontId="18" type="noConversion"/>
  </si>
  <si>
    <t>黃明正
(葉于雅)</t>
    <phoneticPr fontId="18" type="noConversion"/>
  </si>
  <si>
    <t>1071115-1080331</t>
    <phoneticPr fontId="18" type="noConversion"/>
  </si>
  <si>
    <t>ORDR-E-107-C-014</t>
  </si>
  <si>
    <t>唐代酒類生產與產地的分佈</t>
    <phoneticPr fontId="18" type="noConversion"/>
  </si>
  <si>
    <t>朱祖德         (葉明陽)     (林顯達)</t>
  </si>
  <si>
    <t>酒友社美食文化有限公司</t>
  </si>
  <si>
    <t>1071116-1080630</t>
  </si>
  <si>
    <t>運動保健與防護系</t>
  </si>
  <si>
    <t>ORDR-E-107-C-015</t>
  </si>
  <si>
    <t>證卷投資顧問暨期貨顧問公司設立之評估與研究</t>
  </si>
  <si>
    <t>林思賢       (賴惠華)      (葉燉烟)      (杜健忠)</t>
  </si>
  <si>
    <t>天鏡科技股份有限公司</t>
  </si>
  <si>
    <t>1071120-1091120</t>
  </si>
  <si>
    <t>東南亞經貿與金融管理學程</t>
    <phoneticPr fontId="18" type="noConversion"/>
  </si>
  <si>
    <t>ORDR-E-107-C-016</t>
  </si>
  <si>
    <t>107年度雲林縣私立托嬰中心評鑑</t>
    <phoneticPr fontId="18" type="noConversion"/>
  </si>
  <si>
    <t>張美鈴
陳柏年</t>
    <phoneticPr fontId="18" type="noConversion"/>
  </si>
  <si>
    <t>雲林縣政府</t>
    <phoneticPr fontId="18" type="noConversion"/>
  </si>
  <si>
    <t>1070910-1071215</t>
    <phoneticPr fontId="18" type="noConversion"/>
  </si>
  <si>
    <t>幼兒保育系</t>
    <phoneticPr fontId="18" type="noConversion"/>
  </si>
  <si>
    <t>政府產學</t>
    <phoneticPr fontId="18" type="noConversion"/>
  </si>
  <si>
    <t>ORDR-E-107-C-017</t>
  </si>
  <si>
    <t>冷凍調理食品銷售之行動應用程式實作</t>
    <phoneticPr fontId="18" type="noConversion"/>
  </si>
  <si>
    <t>王錫澤</t>
    <phoneticPr fontId="18" type="noConversion"/>
  </si>
  <si>
    <t>奇巧調理食品股份有限公司</t>
    <phoneticPr fontId="18" type="noConversion"/>
  </si>
  <si>
    <t>1071225-1081225</t>
    <phoneticPr fontId="18" type="noConversion"/>
  </si>
  <si>
    <t>資訊與電子商務管理系</t>
    <phoneticPr fontId="18" type="noConversion"/>
  </si>
  <si>
    <r>
      <rPr>
        <sz val="12"/>
        <color theme="1"/>
        <rFont val="標楷體"/>
        <family val="4"/>
        <charset val="136"/>
      </rPr>
      <t>時尚系</t>
    </r>
    <phoneticPr fontId="18" type="noConversion"/>
  </si>
  <si>
    <r>
      <rPr>
        <sz val="12"/>
        <color theme="1"/>
        <rFont val="標楷體"/>
        <family val="4"/>
        <charset val="136"/>
      </rPr>
      <t>公管所</t>
    </r>
    <phoneticPr fontId="18" type="noConversion"/>
  </si>
  <si>
    <r>
      <rPr>
        <sz val="12"/>
        <color theme="1"/>
        <rFont val="標楷體"/>
        <family val="4"/>
        <charset val="136"/>
      </rPr>
      <t>視傳系</t>
    </r>
    <phoneticPr fontId="18" type="noConversion"/>
  </si>
  <si>
    <r>
      <rPr>
        <sz val="12"/>
        <color theme="1"/>
        <rFont val="標楷體"/>
        <family val="4"/>
        <charset val="136"/>
      </rPr>
      <t>觀光系</t>
    </r>
    <phoneticPr fontId="18" type="noConversion"/>
  </si>
  <si>
    <r>
      <rPr>
        <sz val="12"/>
        <color theme="1"/>
        <rFont val="標楷體"/>
        <family val="4"/>
        <charset val="136"/>
      </rPr>
      <t>生技系</t>
    </r>
    <phoneticPr fontId="18" type="noConversion"/>
  </si>
  <si>
    <t>李皓鈞</t>
  </si>
  <si>
    <t>嘉義市曉魚河親子魔法樂園</t>
  </si>
  <si>
    <t>1080114-1071114</t>
  </si>
  <si>
    <t>幼兒保育系</t>
  </si>
  <si>
    <t>ORDR-E-107-C-018</t>
  </si>
  <si>
    <t>桌上遊戲融入親子活動實務應用面之探討</t>
    <phoneticPr fontId="18" type="noConversion"/>
  </si>
  <si>
    <t>ORDR-E-107-C-019</t>
  </si>
  <si>
    <t>傳統行銷管理與多層次傳銷管理的差異化對企業永續經營的優勢之比較-以保健產品為例</t>
    <phoneticPr fontId="18" type="noConversion"/>
  </si>
  <si>
    <t>吳珮慈
(許純碩、許淑婷)</t>
    <phoneticPr fontId="18" type="noConversion"/>
  </si>
  <si>
    <t>康皇生物科技有限公司</t>
    <phoneticPr fontId="18" type="noConversion"/>
  </si>
  <si>
    <t>1080101-1081231</t>
    <phoneticPr fontId="18" type="noConversion"/>
  </si>
  <si>
    <t>觀光與餐飲旅館系</t>
    <phoneticPr fontId="18" type="noConversion"/>
  </si>
  <si>
    <t>雲林縣私立英理文理短期補習班</t>
    <phoneticPr fontId="18" type="noConversion"/>
  </si>
  <si>
    <t>ORDR-E-107-C-020</t>
  </si>
  <si>
    <t>新表現主義大師表現技法與材質技術研究</t>
    <phoneticPr fontId="18" type="noConversion"/>
  </si>
  <si>
    <t>梁光堯
(張瓏璇)</t>
    <phoneticPr fontId="18" type="noConversion"/>
  </si>
  <si>
    <t>格林畫廊</t>
    <phoneticPr fontId="18" type="noConversion"/>
  </si>
  <si>
    <t>1080218-1080731</t>
    <phoneticPr fontId="18" type="noConversion"/>
  </si>
  <si>
    <t>時尚造型設計系</t>
    <phoneticPr fontId="18" type="noConversion"/>
  </si>
  <si>
    <t>ORDR-E-107-C-021</t>
  </si>
  <si>
    <t>108年度雲林二手玩具屋營運推廣案</t>
    <phoneticPr fontId="18" type="noConversion"/>
  </si>
  <si>
    <t>胥嘉芳</t>
    <phoneticPr fontId="18" type="noConversion"/>
  </si>
  <si>
    <t>雲林縣政府</t>
    <phoneticPr fontId="18" type="noConversion"/>
  </si>
  <si>
    <t>1080101-1081231</t>
    <phoneticPr fontId="18" type="noConversion"/>
  </si>
  <si>
    <t>幼兒保育系</t>
    <phoneticPr fontId="18" type="noConversion"/>
  </si>
  <si>
    <t>政府產學</t>
    <phoneticPr fontId="18" type="noConversion"/>
  </si>
  <si>
    <t>ORDR-E-107-C-022</t>
  </si>
  <si>
    <t>出版業組織文化變革研究-以A公司為例</t>
    <phoneticPr fontId="18" type="noConversion"/>
  </si>
  <si>
    <t>詹芬樺
(陳美祥)
(蔡麗芬)</t>
    <phoneticPr fontId="18" type="noConversion"/>
  </si>
  <si>
    <t>主持人</t>
    <phoneticPr fontId="18" type="noConversion"/>
  </si>
  <si>
    <t>前程文化事業股份有限公司</t>
    <phoneticPr fontId="18" type="noConversion"/>
  </si>
  <si>
    <t>1080315-1090614</t>
    <phoneticPr fontId="18" type="noConversion"/>
  </si>
  <si>
    <t>ORDR-E-107-C-023</t>
  </si>
  <si>
    <t>HACCP初階教育訓練培訓計畫</t>
    <phoneticPr fontId="18" type="noConversion"/>
  </si>
  <si>
    <t>劉禧賢</t>
  </si>
  <si>
    <t>社團法人中華食品安全管制系統發展協會</t>
  </si>
  <si>
    <t>餐飲廚藝系</t>
    <phoneticPr fontId="18" type="noConversion"/>
  </si>
  <si>
    <t>其他產學</t>
  </si>
  <si>
    <t>ORDR-E-107-C-024</t>
  </si>
  <si>
    <t>HACCP進階教育訓練培訓計畫</t>
    <phoneticPr fontId="18" type="noConversion"/>
  </si>
  <si>
    <t>餐飲廚藝系</t>
    <phoneticPr fontId="18" type="noConversion"/>
  </si>
  <si>
    <t>ORDR-E-107-C-025</t>
  </si>
  <si>
    <t>蔬果農產品應用於飲料調製產品開發之研究</t>
    <phoneticPr fontId="18" type="noConversion"/>
  </si>
  <si>
    <t>ORDR-E-107-C-026</t>
  </si>
  <si>
    <t>1080301-1080731</t>
    <phoneticPr fontId="18" type="noConversion"/>
  </si>
  <si>
    <t>許良仲
(丁一倫)
(葉純菊)</t>
    <phoneticPr fontId="18" type="noConversion"/>
  </si>
  <si>
    <t>白堊紀洋行</t>
    <phoneticPr fontId="18" type="noConversion"/>
  </si>
  <si>
    <t>1080301
1090828</t>
    <phoneticPr fontId="18" type="noConversion"/>
  </si>
  <si>
    <t>觀光與餐飲旅館系</t>
    <phoneticPr fontId="18" type="noConversion"/>
  </si>
  <si>
    <t>觀光資源主題規劃與策略行銷深耕服務研究計畫</t>
    <phoneticPr fontId="18" type="noConversion"/>
  </si>
  <si>
    <t>陳文景</t>
    <phoneticPr fontId="18" type="noConversion"/>
  </si>
  <si>
    <t>台北市導遊協會</t>
    <phoneticPr fontId="18" type="noConversion"/>
  </si>
  <si>
    <t>ORDR-E-107-C-029</t>
  </si>
  <si>
    <t>古典藥園生物科技有限公司</t>
  </si>
  <si>
    <t>保健食品品牌經營與網路行銷計畫</t>
    <phoneticPr fontId="18" type="noConversion"/>
  </si>
  <si>
    <t>曾敏雅
(吳建明)
(劉正義)</t>
    <phoneticPr fontId="18" type="noConversion"/>
  </si>
  <si>
    <t>1080301~1081230</t>
    <phoneticPr fontId="18" type="noConversion"/>
  </si>
  <si>
    <t>ORDR-E-107-C-030</t>
  </si>
  <si>
    <t>林北社區生物炭製作與應用輔導計畫</t>
    <phoneticPr fontId="18" type="noConversion"/>
  </si>
  <si>
    <t>張子見
(陳泰安)</t>
    <phoneticPr fontId="18" type="noConversion"/>
  </si>
  <si>
    <t>雲林縣社區產業文化協會</t>
    <phoneticPr fontId="18" type="noConversion"/>
  </si>
  <si>
    <t>1080315~1081231</t>
    <phoneticPr fontId="18" type="noConversion"/>
  </si>
  <si>
    <t>觀光與生態旅遊系</t>
    <phoneticPr fontId="18" type="noConversion"/>
  </si>
  <si>
    <t>ORDR-E-107-C-031</t>
  </si>
  <si>
    <t>中風文摘-編輯顧問</t>
    <phoneticPr fontId="18" type="noConversion"/>
  </si>
  <si>
    <t>葉明陽
(蘇倫慧)
(廖婉君)</t>
    <phoneticPr fontId="18" type="noConversion"/>
  </si>
  <si>
    <t>台灣腦中風關懷協會</t>
  </si>
  <si>
    <t>1080401~1090331</t>
    <phoneticPr fontId="18" type="noConversion"/>
  </si>
  <si>
    <t>印尼菩堤心曼荼羅基金會</t>
    <phoneticPr fontId="18" type="noConversion"/>
  </si>
  <si>
    <t>ORDR-E-107-C-033</t>
  </si>
  <si>
    <t>Le Pitta 視覺識別系統設計研究</t>
    <phoneticPr fontId="18" type="noConversion"/>
  </si>
  <si>
    <t>鍾世和
(吳佩慈)</t>
    <phoneticPr fontId="18" type="noConversion"/>
  </si>
  <si>
    <t>康皇生物科技有限公司</t>
    <phoneticPr fontId="18" type="noConversion"/>
  </si>
  <si>
    <t>1080501-1081231</t>
    <phoneticPr fontId="18" type="noConversion"/>
  </si>
  <si>
    <t>視覺傳達設計系</t>
    <phoneticPr fontId="18" type="noConversion"/>
  </si>
  <si>
    <t>ORDR-E-107-C-034</t>
  </si>
  <si>
    <t>背景音樂影響消費行為之研究</t>
    <phoneticPr fontId="18" type="noConversion"/>
  </si>
  <si>
    <t>廖婉君
(葉明陽)
(朱祖德)</t>
    <phoneticPr fontId="18" type="noConversion"/>
  </si>
  <si>
    <t>五麥窯養生手作坊</t>
    <phoneticPr fontId="18" type="noConversion"/>
  </si>
  <si>
    <t>1080401-1090331</t>
    <phoneticPr fontId="18" type="noConversion"/>
  </si>
  <si>
    <t>通識教育中心</t>
    <phoneticPr fontId="18" type="noConversion"/>
  </si>
  <si>
    <t>ORDR-E-107-C-035</t>
  </si>
  <si>
    <t>2019第5屆艾杰旭(AGC)雲林縣國小兒童繪畫比賽</t>
    <phoneticPr fontId="18" type="noConversion"/>
  </si>
  <si>
    <t>吳世卿
(林鳳秀)
(李昭毅)</t>
    <phoneticPr fontId="18" type="noConversion"/>
  </si>
  <si>
    <t>觀光與生態旅遊系</t>
    <phoneticPr fontId="18" type="noConversion"/>
  </si>
  <si>
    <t>艾杰旭(AGC)顯示玻璃股份有</t>
    <phoneticPr fontId="18" type="noConversion"/>
  </si>
  <si>
    <t>1080515_1081231</t>
    <phoneticPr fontId="18" type="noConversion"/>
  </si>
  <si>
    <t>ORDR-E-107-C-036</t>
  </si>
  <si>
    <t>吳佩慈
(許純碩)</t>
    <phoneticPr fontId="18" type="noConversion"/>
  </si>
  <si>
    <t>水光童顏生醫有限公司</t>
    <phoneticPr fontId="18" type="noConversion"/>
  </si>
  <si>
    <t>1080510_1090430</t>
    <phoneticPr fontId="18" type="noConversion"/>
  </si>
  <si>
    <t>市場開發與推廣行銷產作合作案</t>
    <phoneticPr fontId="18" type="noConversion"/>
  </si>
  <si>
    <t>ORDR-E-107-C-037</t>
  </si>
  <si>
    <t>推廣全校中文能力檢定測驗</t>
    <phoneticPr fontId="18" type="noConversion"/>
  </si>
  <si>
    <t>鄧秀梅
(李宛玲)
(巫淑寧)</t>
    <phoneticPr fontId="18" type="noConversion"/>
  </si>
  <si>
    <t>財團法人中華民國電腦技能基金會</t>
    <phoneticPr fontId="18" type="noConversion"/>
  </si>
  <si>
    <t>1080521-1090331</t>
    <phoneticPr fontId="18" type="noConversion"/>
  </si>
  <si>
    <t>ORDR-E-107-C-038</t>
  </si>
  <si>
    <t>豆皮工廠廠區規劃與設計</t>
    <phoneticPr fontId="18" type="noConversion"/>
  </si>
  <si>
    <t>曾雅秀</t>
    <phoneticPr fontId="18" type="noConversion"/>
  </si>
  <si>
    <t>得泉商行</t>
    <phoneticPr fontId="18" type="noConversion"/>
  </si>
  <si>
    <t>生物技術系</t>
    <phoneticPr fontId="18" type="noConversion"/>
  </si>
  <si>
    <t>1080601-1080731</t>
    <phoneticPr fontId="18" type="noConversion"/>
  </si>
  <si>
    <t>ORDR-E-107-C-039</t>
  </si>
  <si>
    <t>雲林縣農廢再利用與露燃污染健康調查與危害防護教育宣導研究</t>
    <phoneticPr fontId="18" type="noConversion"/>
  </si>
  <si>
    <t>陳泰安
(張子見)
(黃忠勛)</t>
    <phoneticPr fontId="18" type="noConversion"/>
  </si>
  <si>
    <t>華門工程顧問股份有限公司</t>
    <phoneticPr fontId="18" type="noConversion"/>
  </si>
  <si>
    <t>1080610-1081231</t>
    <phoneticPr fontId="18" type="noConversion"/>
  </si>
  <si>
    <t>觀光與生態旅遊系</t>
    <phoneticPr fontId="18" type="noConversion"/>
  </si>
  <si>
    <t>ORDR-E-107-C-040</t>
  </si>
  <si>
    <t>幼兒情境式感統教學模式建構</t>
    <phoneticPr fontId="18" type="noConversion"/>
  </si>
  <si>
    <t>任彥懷</t>
    <phoneticPr fontId="18" type="noConversion"/>
  </si>
  <si>
    <t>雲林縣私立春子幼兒園</t>
    <phoneticPr fontId="18" type="noConversion"/>
  </si>
  <si>
    <t>1080630-1090531</t>
    <phoneticPr fontId="18" type="noConversion"/>
  </si>
  <si>
    <t>幼兒保育系</t>
    <phoneticPr fontId="18" type="noConversion"/>
  </si>
  <si>
    <t>ORDR-E-107-C-041</t>
  </si>
  <si>
    <t>108年度臺中市托嬰中心評鑑</t>
    <phoneticPr fontId="18" type="noConversion"/>
  </si>
  <si>
    <t>張美鈴
(胥嘉芳)</t>
    <phoneticPr fontId="18" type="noConversion"/>
  </si>
  <si>
    <t>臺中市政府社會局</t>
  </si>
  <si>
    <t>1080402-1081210</t>
    <phoneticPr fontId="18" type="noConversion"/>
  </si>
  <si>
    <t>政府產學</t>
    <phoneticPr fontId="18" type="noConversion"/>
  </si>
  <si>
    <t>ORDR-E-107-C-042</t>
  </si>
  <si>
    <t>企業法律課程研發案</t>
    <phoneticPr fontId="18" type="noConversion"/>
  </si>
  <si>
    <t>張李曉娟</t>
    <phoneticPr fontId="18" type="noConversion"/>
  </si>
  <si>
    <t>蘇活峇里美容名店</t>
    <phoneticPr fontId="18" type="noConversion"/>
  </si>
  <si>
    <t>1070630-1080130</t>
    <phoneticPr fontId="18" type="noConversion"/>
  </si>
  <si>
    <t>企業管理系</t>
    <phoneticPr fontId="18" type="noConversion"/>
  </si>
  <si>
    <t>ORDR-E-107-C-043</t>
  </si>
  <si>
    <t>飲食文化教學資源滿意度之調查</t>
    <phoneticPr fontId="18" type="noConversion"/>
  </si>
  <si>
    <t>呂瓊瑜
(黃孟立)
(吳孟玳)</t>
    <phoneticPr fontId="18" type="noConversion"/>
  </si>
  <si>
    <t>華格那企業有限公司</t>
    <phoneticPr fontId="18" type="noConversion"/>
  </si>
  <si>
    <t>1080624-1090531</t>
    <phoneticPr fontId="18" type="noConversion"/>
  </si>
  <si>
    <t>觀光與餐飲旅館系</t>
    <phoneticPr fontId="18" type="noConversion"/>
  </si>
  <si>
    <t>ORDR-E-107-C-044</t>
  </si>
  <si>
    <t>豐喜企業X圓夢庇護工廠~豐喜企業推動社會行銷案例之研究</t>
    <phoneticPr fontId="18" type="noConversion"/>
  </si>
  <si>
    <t>吳建明
(曾敏雅)</t>
    <phoneticPr fontId="18" type="noConversion"/>
  </si>
  <si>
    <t>豐喜食品股份有限公司</t>
    <phoneticPr fontId="18" type="noConversion"/>
  </si>
  <si>
    <t>1080630-1090731</t>
    <phoneticPr fontId="18" type="noConversion"/>
  </si>
  <si>
    <t>ORDR-E-107-C-045</t>
  </si>
  <si>
    <t>創意手作烘培人才培訓計畫</t>
    <phoneticPr fontId="18" type="noConversion"/>
  </si>
  <si>
    <t>丁一倫
(許良仲)</t>
    <phoneticPr fontId="18" type="noConversion"/>
  </si>
  <si>
    <t>社團法人雲林縣飛雁創意協會</t>
    <phoneticPr fontId="18" type="noConversion"/>
  </si>
  <si>
    <t>1080615-1090531</t>
    <phoneticPr fontId="18" type="noConversion"/>
  </si>
  <si>
    <t>其他產學</t>
    <phoneticPr fontId="18" type="noConversion"/>
  </si>
  <si>
    <t>ORDR-E-107-C-046</t>
  </si>
  <si>
    <t>旅館管家人才培育計畫</t>
    <phoneticPr fontId="18" type="noConversion"/>
  </si>
  <si>
    <t>丁一倫
(許良仲)</t>
    <phoneticPr fontId="18" type="noConversion"/>
  </si>
  <si>
    <t>社團法人雲林縣飛雁創意協會</t>
    <phoneticPr fontId="18" type="noConversion"/>
  </si>
  <si>
    <t>1080615-1090331</t>
    <phoneticPr fontId="18" type="noConversion"/>
  </si>
  <si>
    <t>觀光與餐飲旅館系</t>
    <phoneticPr fontId="18" type="noConversion"/>
  </si>
  <si>
    <t>其他產學</t>
    <phoneticPr fontId="18" type="noConversion"/>
  </si>
  <si>
    <t>ORDR-E-107-C-047</t>
  </si>
  <si>
    <t>1080601-1081130</t>
    <phoneticPr fontId="18" type="noConversion"/>
  </si>
  <si>
    <t>ORDR-E-107-C-048
(10800407)</t>
    <phoneticPr fontId="18" type="noConversion"/>
  </si>
  <si>
    <t>米鹽麴及透明醬油產品開發</t>
    <phoneticPr fontId="18" type="noConversion"/>
  </si>
  <si>
    <t>日新食品工業有限公司</t>
    <phoneticPr fontId="18" type="noConversion"/>
  </si>
  <si>
    <t>1086012-1081111</t>
    <phoneticPr fontId="18" type="noConversion"/>
  </si>
  <si>
    <t>政府產學
(即時)</t>
    <phoneticPr fontId="18" type="noConversion"/>
  </si>
  <si>
    <t>ORDR-E-107-C-049
(PC108140211)</t>
    <phoneticPr fontId="18" type="noConversion"/>
  </si>
  <si>
    <t>米鹽麴製程技術建立</t>
    <phoneticPr fontId="18" type="noConversion"/>
  </si>
  <si>
    <t>政府產學
(學界)</t>
    <phoneticPr fontId="18" type="noConversion"/>
  </si>
  <si>
    <t>不含酒精飲料通路之消費者行為研究-以零售門市為例</t>
  </si>
  <si>
    <t>蔡麗芬
(詹芬樺)
(陳慧珠)</t>
  </si>
  <si>
    <t>金台展有限公司</t>
  </si>
  <si>
    <t>1086030-1090630</t>
  </si>
  <si>
    <t>ORDR-E-107-C-050</t>
  </si>
  <si>
    <t>古坑綠色隧道遊客旅遊動機、滿意度、重遊意願相關之研究</t>
    <phoneticPr fontId="18" type="noConversion"/>
  </si>
  <si>
    <t>黃孟立
(蔡瑋娟)
(呂瓊瑜)</t>
    <phoneticPr fontId="18" type="noConversion"/>
  </si>
  <si>
    <t>主持人</t>
    <phoneticPr fontId="18" type="noConversion"/>
  </si>
  <si>
    <t>古坑綠色隧道觀光發展協會</t>
    <phoneticPr fontId="18" type="noConversion"/>
  </si>
  <si>
    <t>1086030-1090331</t>
    <phoneticPr fontId="18" type="noConversion"/>
  </si>
  <si>
    <t>觀光與餐飲旅館系</t>
    <phoneticPr fontId="18" type="noConversion"/>
  </si>
  <si>
    <t>其他產學</t>
    <phoneticPr fontId="18" type="noConversion"/>
  </si>
  <si>
    <t>ORDR-E-107-C-051</t>
  </si>
  <si>
    <t>運動周邊器材設計研究與開發</t>
    <phoneticPr fontId="18" type="noConversion"/>
  </si>
  <si>
    <t>林恒昌
(孫傳仁)</t>
    <phoneticPr fontId="18" type="noConversion"/>
  </si>
  <si>
    <t>林氏實業有限公司</t>
    <phoneticPr fontId="18" type="noConversion"/>
  </si>
  <si>
    <t>1080630-1090731</t>
    <phoneticPr fontId="18" type="noConversion"/>
  </si>
  <si>
    <t>創意商品設計系</t>
    <phoneticPr fontId="18" type="noConversion"/>
  </si>
  <si>
    <t>ORDR-E-107-C-052</t>
  </si>
  <si>
    <t>胸腔醫療文章內容外語中翻英</t>
    <phoneticPr fontId="18" type="noConversion"/>
  </si>
  <si>
    <t>呂宜臻
(博懷恩)
(芳賀俊成)</t>
    <phoneticPr fontId="18" type="noConversion"/>
  </si>
  <si>
    <t>主持人</t>
    <phoneticPr fontId="18" type="noConversion"/>
  </si>
  <si>
    <t>呂忠勳診所</t>
    <phoneticPr fontId="18" type="noConversion"/>
  </si>
  <si>
    <t>1080701-1090731</t>
    <phoneticPr fontId="18" type="noConversion"/>
  </si>
  <si>
    <t>應用外語系</t>
    <phoneticPr fontId="18" type="noConversion"/>
  </si>
  <si>
    <t>ORDR-E-107-C-053</t>
  </si>
  <si>
    <t>兒童英語醫療英語文章翻譯</t>
    <phoneticPr fontId="18" type="noConversion"/>
  </si>
  <si>
    <t>博懷恩
(呂宜臻)
(芳賀俊成)</t>
    <phoneticPr fontId="18" type="noConversion"/>
  </si>
  <si>
    <t>應用外語系</t>
    <phoneticPr fontId="18" type="noConversion"/>
  </si>
  <si>
    <t>ORDR-E-107-C-054</t>
  </si>
  <si>
    <t>殼聚醣的生物學活性及其在抑菌機制研究</t>
    <phoneticPr fontId="18" type="noConversion"/>
  </si>
  <si>
    <t>宣仲華
(廖敏宏)
(曾士齊)</t>
    <phoneticPr fontId="18" type="noConversion"/>
  </si>
  <si>
    <t>以勒企業股份有限公司</t>
    <phoneticPr fontId="18" type="noConversion"/>
  </si>
  <si>
    <t>1080701-1090630</t>
    <phoneticPr fontId="18" type="noConversion"/>
  </si>
  <si>
    <t>生物技術系</t>
    <phoneticPr fontId="18" type="noConversion"/>
  </si>
  <si>
    <r>
      <rPr>
        <b/>
        <sz val="12"/>
        <rFont val="標楷體"/>
        <family val="4"/>
        <charset val="136"/>
      </rPr>
      <t>平均金額</t>
    </r>
    <phoneticPr fontId="18" type="noConversion"/>
  </si>
  <si>
    <r>
      <rPr>
        <sz val="12"/>
        <color theme="1"/>
        <rFont val="標楷體"/>
        <family val="4"/>
        <charset val="136"/>
      </rPr>
      <t>幼保系</t>
    </r>
    <phoneticPr fontId="18" type="noConversion"/>
  </si>
  <si>
    <r>
      <rPr>
        <sz val="12"/>
        <color theme="1"/>
        <rFont val="標楷體"/>
        <family val="4"/>
        <charset val="136"/>
      </rPr>
      <t>通識教育中心</t>
    </r>
    <phoneticPr fontId="18" type="noConversion"/>
  </si>
  <si>
    <r>
      <rPr>
        <sz val="12"/>
        <color theme="1"/>
        <rFont val="標楷體"/>
        <family val="4"/>
        <charset val="136"/>
      </rPr>
      <t>多動系</t>
    </r>
    <phoneticPr fontId="18" type="noConversion"/>
  </si>
  <si>
    <r>
      <rPr>
        <sz val="12"/>
        <color theme="1"/>
        <rFont val="標楷體"/>
        <family val="4"/>
        <charset val="136"/>
      </rPr>
      <t>廚藝系</t>
    </r>
    <phoneticPr fontId="18" type="noConversion"/>
  </si>
  <si>
    <r>
      <rPr>
        <sz val="12"/>
        <color theme="1"/>
        <rFont val="標楷體"/>
        <family val="4"/>
        <charset val="136"/>
      </rPr>
      <t>創設系</t>
    </r>
    <phoneticPr fontId="18" type="noConversion"/>
  </si>
  <si>
    <r>
      <rPr>
        <sz val="12"/>
        <color theme="1"/>
        <rFont val="標楷體"/>
        <family val="4"/>
        <charset val="136"/>
      </rPr>
      <t>視傳系</t>
    </r>
    <phoneticPr fontId="18" type="noConversion"/>
  </si>
  <si>
    <r>
      <rPr>
        <sz val="12"/>
        <color theme="1"/>
        <rFont val="標楷體"/>
        <family val="4"/>
        <charset val="136"/>
      </rPr>
      <t>東南經貿與金融學程</t>
    </r>
    <phoneticPr fontId="18" type="noConversion"/>
  </si>
  <si>
    <r>
      <rPr>
        <sz val="12"/>
        <color theme="1"/>
        <rFont val="標楷體"/>
        <family val="4"/>
        <charset val="136"/>
      </rPr>
      <t>運保系</t>
    </r>
    <phoneticPr fontId="18" type="noConversion"/>
  </si>
  <si>
    <r>
      <rPr>
        <sz val="12"/>
        <color theme="1"/>
        <rFont val="標楷體"/>
        <family val="4"/>
        <charset val="136"/>
      </rPr>
      <t>資電系</t>
    </r>
    <phoneticPr fontId="18" type="noConversion"/>
  </si>
  <si>
    <r>
      <rPr>
        <b/>
        <sz val="12"/>
        <rFont val="標楷體"/>
        <family val="4"/>
        <charset val="136"/>
      </rPr>
      <t>評等</t>
    </r>
    <phoneticPr fontId="18" type="noConversion"/>
  </si>
  <si>
    <r>
      <rPr>
        <b/>
        <sz val="12"/>
        <rFont val="標楷體"/>
        <family val="4"/>
        <charset val="136"/>
      </rPr>
      <t>各系應達目標</t>
    </r>
    <phoneticPr fontId="18" type="noConversion"/>
  </si>
  <si>
    <r>
      <rPr>
        <b/>
        <sz val="12"/>
        <rFont val="標楷體"/>
        <family val="4"/>
        <charset val="136"/>
      </rPr>
      <t xml:space="preserve">金額統計
</t>
    </r>
    <r>
      <rPr>
        <b/>
        <sz val="12"/>
        <rFont val="Times New Roman"/>
        <family val="1"/>
      </rPr>
      <t>(</t>
    </r>
    <r>
      <rPr>
        <b/>
        <sz val="12"/>
        <rFont val="標楷體"/>
        <family val="4"/>
        <charset val="136"/>
      </rPr>
      <t>廠商配合款</t>
    </r>
    <r>
      <rPr>
        <b/>
        <sz val="12"/>
        <rFont val="Times New Roman"/>
        <family val="1"/>
      </rPr>
      <t>)</t>
    </r>
    <phoneticPr fontId="18" type="noConversion"/>
  </si>
  <si>
    <r>
      <rPr>
        <sz val="12"/>
        <color theme="1"/>
        <rFont val="標楷體"/>
        <family val="4"/>
        <charset val="136"/>
      </rPr>
      <t>應外系</t>
    </r>
    <phoneticPr fontId="18" type="noConversion"/>
  </si>
  <si>
    <r>
      <rPr>
        <sz val="12"/>
        <color theme="1"/>
        <rFont val="標楷體"/>
        <family val="4"/>
        <charset val="136"/>
      </rPr>
      <t>觀餐系</t>
    </r>
    <phoneticPr fontId="18" type="noConversion"/>
  </si>
  <si>
    <t>ORDR-E-107-C-055</t>
  </si>
  <si>
    <t>蘇門答臘雨林友善咖啡技術輔導計畫</t>
    <phoneticPr fontId="18" type="noConversion"/>
  </si>
  <si>
    <t>張子見
(陳泰安)
(張惠君)</t>
    <phoneticPr fontId="18" type="noConversion"/>
  </si>
  <si>
    <t>1080731-1090730</t>
    <phoneticPr fontId="18" type="noConversion"/>
  </si>
  <si>
    <t>製表單位：產學合作與創新發展中心
資料統計時間：108.07.31止</t>
    <phoneticPr fontId="18" type="noConversion"/>
  </si>
  <si>
    <t>校長室</t>
    <phoneticPr fontId="18" type="noConversion"/>
  </si>
  <si>
    <t>ORDR-E-107-C-056</t>
  </si>
  <si>
    <t>108年度教師專業成長研習活動實施計畫-夢的N次方(雲林場)</t>
    <phoneticPr fontId="18" type="noConversion"/>
  </si>
  <si>
    <t>陳益興
(郭淑芳)
(林信洲)</t>
    <phoneticPr fontId="18" type="noConversion"/>
  </si>
  <si>
    <t>雲林斗六市鎮南國民小學</t>
    <phoneticPr fontId="18" type="noConversion"/>
  </si>
  <si>
    <t>1080312-1080430</t>
    <phoneticPr fontId="18" type="noConversion"/>
  </si>
  <si>
    <t>校長室</t>
    <phoneticPr fontId="18" type="noConversion"/>
  </si>
  <si>
    <t>政府案件</t>
    <phoneticPr fontId="18" type="noConversion"/>
  </si>
  <si>
    <r>
      <rPr>
        <sz val="12"/>
        <rFont val="標楷體"/>
        <family val="4"/>
        <charset val="136"/>
      </rPr>
      <t>製表單位：產學合作與創新發展中心
資料統計時間：</t>
    </r>
    <r>
      <rPr>
        <sz val="12"/>
        <rFont val="Times New Roman"/>
        <family val="1"/>
      </rPr>
      <t>108.07.31</t>
    </r>
    <r>
      <rPr>
        <sz val="12"/>
        <rFont val="標楷體"/>
        <family val="4"/>
        <charset val="136"/>
      </rPr>
      <t>止</t>
    </r>
    <phoneticPr fontId="18" type="noConversion"/>
  </si>
  <si>
    <r>
      <rPr>
        <sz val="12"/>
        <color theme="1"/>
        <rFont val="標楷體"/>
        <family val="4"/>
        <charset val="136"/>
      </rPr>
      <t>生技系</t>
    </r>
    <phoneticPr fontId="18" type="noConversion"/>
  </si>
  <si>
    <r>
      <rPr>
        <sz val="12"/>
        <color theme="1"/>
        <rFont val="標楷體"/>
        <family val="4"/>
        <charset val="136"/>
      </rPr>
      <t>幼保系</t>
    </r>
    <phoneticPr fontId="18" type="noConversion"/>
  </si>
  <si>
    <r>
      <rPr>
        <sz val="12"/>
        <color theme="1"/>
        <rFont val="標楷體"/>
        <family val="4"/>
        <charset val="136"/>
      </rPr>
      <t>運保系</t>
    </r>
    <phoneticPr fontId="18" type="noConversion"/>
  </si>
  <si>
    <r>
      <rPr>
        <sz val="12"/>
        <color theme="1"/>
        <rFont val="標楷體"/>
        <family val="4"/>
        <charset val="136"/>
      </rPr>
      <t>觀光系</t>
    </r>
    <phoneticPr fontId="18" type="noConversion"/>
  </si>
  <si>
    <r>
      <rPr>
        <sz val="12"/>
        <color theme="1"/>
        <rFont val="標楷體"/>
        <family val="4"/>
        <charset val="136"/>
      </rPr>
      <t>觀餐系</t>
    </r>
    <phoneticPr fontId="18" type="noConversion"/>
  </si>
  <si>
    <r>
      <rPr>
        <sz val="12"/>
        <color theme="1"/>
        <rFont val="標楷體"/>
        <family val="4"/>
        <charset val="136"/>
      </rPr>
      <t>多動系</t>
    </r>
    <phoneticPr fontId="18" type="noConversion"/>
  </si>
  <si>
    <r>
      <rPr>
        <sz val="12"/>
        <color theme="1"/>
        <rFont val="標楷體"/>
        <family val="4"/>
        <charset val="136"/>
      </rPr>
      <t>廚藝系</t>
    </r>
    <phoneticPr fontId="18" type="noConversion"/>
  </si>
  <si>
    <r>
      <rPr>
        <sz val="12"/>
        <color theme="1"/>
        <rFont val="標楷體"/>
        <family val="4"/>
        <charset val="136"/>
      </rPr>
      <t>創設系</t>
    </r>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</si>
</sst>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76" formatCode="0_ "/>
    <numFmt numFmtId="177" formatCode="#,##0_);[Red]\(#,##0\)"/>
    <numFmt numFmtId="178" formatCode="#,##0_ "/>
    <numFmt numFmtId="179" formatCode="0.0"/>
  </numFmts>
  <fonts count="44">
    <font>
      <sz val="12"/>
      <name val="新細明體"/>
      <family val="1"/>
      <charset val="136"/>
    </font>
    <font>
      <sz val="12"/>
      <color indexed="8"/>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9"/>
      <name val="新細明體"/>
      <family val="1"/>
      <charset val="136"/>
    </font>
    <font>
      <sz val="10"/>
      <name val="細明體"/>
      <family val="3"/>
      <charset val="136"/>
    </font>
    <font>
      <sz val="12"/>
      <name val="新細明體"/>
      <family val="1"/>
      <charset val="136"/>
    </font>
    <font>
      <b/>
      <sz val="11"/>
      <name val="微軟正黑體"/>
      <family val="2"/>
      <charset val="136"/>
    </font>
    <font>
      <sz val="11"/>
      <name val="微軟正黑體"/>
      <family val="2"/>
      <charset val="136"/>
    </font>
    <font>
      <sz val="12"/>
      <name val="微軟正黑體"/>
      <family val="2"/>
      <charset val="136"/>
    </font>
    <font>
      <sz val="12"/>
      <color theme="1"/>
      <name val="微軟正黑體"/>
      <family val="2"/>
      <charset val="136"/>
    </font>
    <font>
      <sz val="11"/>
      <name val="華康儷黑 Std W5"/>
      <family val="2"/>
      <charset val="136"/>
    </font>
    <font>
      <b/>
      <sz val="12"/>
      <name val="Times New Roman"/>
      <family val="1"/>
    </font>
    <font>
      <b/>
      <sz val="12"/>
      <name val="標楷體"/>
      <family val="4"/>
      <charset val="136"/>
    </font>
    <font>
      <sz val="12"/>
      <color theme="1"/>
      <name val="Times New Roman"/>
      <family val="1"/>
    </font>
    <font>
      <sz val="12"/>
      <color theme="1"/>
      <name val="標楷體"/>
      <family val="4"/>
      <charset val="136"/>
    </font>
    <font>
      <sz val="11"/>
      <color theme="1"/>
      <name val="微軟正黑體"/>
      <family val="2"/>
      <charset val="136"/>
    </font>
    <font>
      <b/>
      <sz val="12"/>
      <color theme="1"/>
      <name val="Times New Roman"/>
      <family val="1"/>
    </font>
    <font>
      <sz val="12"/>
      <color theme="1"/>
      <name val="新細明體"/>
      <family val="1"/>
      <charset val="136"/>
    </font>
    <font>
      <sz val="9"/>
      <color indexed="81"/>
      <name val="Tahoma"/>
      <family val="2"/>
    </font>
    <font>
      <b/>
      <sz val="9"/>
      <color indexed="81"/>
      <name val="Tahoma"/>
      <family val="2"/>
    </font>
    <font>
      <sz val="9"/>
      <color indexed="81"/>
      <name val="細明體"/>
      <family val="3"/>
      <charset val="136"/>
    </font>
    <font>
      <strike/>
      <sz val="11"/>
      <color theme="1"/>
      <name val="新細明體"/>
      <family val="1"/>
      <charset val="136"/>
    </font>
    <font>
      <sz val="11"/>
      <color rgb="FFFF0000"/>
      <name val="微軟正黑體"/>
      <family val="2"/>
      <charset val="136"/>
    </font>
    <font>
      <sz val="12"/>
      <color rgb="FFFF0000"/>
      <name val="新細明體"/>
      <family val="1"/>
      <charset val="136"/>
    </font>
    <font>
      <sz val="10"/>
      <name val="微軟正黑體"/>
      <family val="2"/>
      <charset val="136"/>
    </font>
    <font>
      <strike/>
      <sz val="11"/>
      <color theme="1"/>
      <name val="微軟正黑體"/>
      <family val="2"/>
      <charset val="136"/>
    </font>
    <font>
      <sz val="12"/>
      <name val="標楷體"/>
      <family val="4"/>
      <charset val="136"/>
    </font>
    <font>
      <sz val="12"/>
      <name val="Times New Roman"/>
      <family val="1"/>
    </font>
    <font>
      <sz val="10"/>
      <color theme="1"/>
      <name val="微軟正黑體"/>
      <family val="2"/>
      <charset val="136"/>
    </font>
  </fonts>
  <fills count="3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5" tint="0.79998168889431442"/>
        <bgColor indexed="64"/>
      </patternFill>
    </fill>
  </fills>
  <borders count="23">
    <border>
      <left/>
      <right/>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43" fontId="20" fillId="0" borderId="0" applyFont="0" applyFill="0" applyBorder="0" applyAlignment="0" applyProtection="0">
      <alignment vertical="center"/>
    </xf>
    <xf numFmtId="0" fontId="3" fillId="16" borderId="0" applyNumberFormat="0" applyBorder="0" applyAlignment="0" applyProtection="0">
      <alignment vertical="center"/>
    </xf>
    <xf numFmtId="0" fontId="4" fillId="0" borderId="1" applyNumberFormat="0" applyFill="0" applyAlignment="0" applyProtection="0">
      <alignment vertical="center"/>
    </xf>
    <xf numFmtId="0" fontId="5" fillId="4" borderId="0" applyNumberFormat="0" applyBorder="0" applyAlignment="0" applyProtection="0">
      <alignment vertical="center"/>
    </xf>
    <xf numFmtId="0" fontId="6" fillId="17" borderId="2" applyNumberFormat="0" applyAlignment="0" applyProtection="0">
      <alignment vertical="center"/>
    </xf>
    <xf numFmtId="0" fontId="7" fillId="0" borderId="3" applyNumberFormat="0" applyFill="0" applyAlignment="0" applyProtection="0">
      <alignment vertical="center"/>
    </xf>
    <xf numFmtId="0" fontId="20" fillId="18" borderId="4" applyNumberFormat="0" applyFont="0" applyAlignment="0" applyProtection="0">
      <alignment vertical="center"/>
    </xf>
    <xf numFmtId="0" fontId="8" fillId="0" borderId="0" applyNumberFormat="0" applyFill="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7" borderId="2" applyNumberFormat="0" applyAlignment="0" applyProtection="0">
      <alignment vertical="center"/>
    </xf>
    <xf numFmtId="0" fontId="14" fillId="17" borderId="8" applyNumberFormat="0" applyAlignment="0" applyProtection="0">
      <alignment vertical="center"/>
    </xf>
    <xf numFmtId="0" fontId="15" fillId="23" borderId="9" applyNumberFormat="0" applyAlignment="0" applyProtection="0">
      <alignment vertical="center"/>
    </xf>
    <xf numFmtId="0" fontId="16" fillId="3" borderId="0" applyNumberFormat="0" applyBorder="0" applyAlignment="0" applyProtection="0">
      <alignment vertical="center"/>
    </xf>
    <xf numFmtId="0" fontId="17" fillId="0" borderId="0" applyNumberFormat="0" applyFill="0" applyBorder="0" applyAlignment="0" applyProtection="0">
      <alignment vertical="center"/>
    </xf>
    <xf numFmtId="0" fontId="20" fillId="0" borderId="0"/>
  </cellStyleXfs>
  <cellXfs count="208">
    <xf numFmtId="0" fontId="0" fillId="0" borderId="0" xfId="0">
      <alignment vertical="center"/>
    </xf>
    <xf numFmtId="0" fontId="0" fillId="0" borderId="0" xfId="0" applyAlignment="1">
      <alignment vertical="center" wrapText="1"/>
    </xf>
    <xf numFmtId="49" fontId="21" fillId="8" borderId="11" xfId="0" applyNumberFormat="1" applyFont="1" applyFill="1" applyBorder="1" applyAlignment="1">
      <alignment horizontal="center" vertical="center" wrapText="1"/>
    </xf>
    <xf numFmtId="49" fontId="21" fillId="8" borderId="12" xfId="0" applyNumberFormat="1" applyFont="1" applyFill="1" applyBorder="1" applyAlignment="1">
      <alignment horizontal="center" vertical="center" wrapText="1"/>
    </xf>
    <xf numFmtId="0" fontId="21" fillId="8" borderId="12" xfId="0" applyNumberFormat="1" applyFont="1" applyFill="1" applyBorder="1" applyAlignment="1">
      <alignment horizontal="center" vertical="center" wrapText="1"/>
    </xf>
    <xf numFmtId="0" fontId="21" fillId="8" borderId="12" xfId="0" applyFont="1" applyFill="1" applyBorder="1" applyAlignment="1">
      <alignment horizontal="center" vertical="center" wrapText="1"/>
    </xf>
    <xf numFmtId="177" fontId="21" fillId="8" borderId="12" xfId="19" applyNumberFormat="1" applyFont="1" applyFill="1" applyBorder="1" applyAlignment="1">
      <alignment horizontal="center" vertical="center" wrapText="1"/>
    </xf>
    <xf numFmtId="177" fontId="21" fillId="8" borderId="12"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Border="1" applyAlignment="1">
      <alignment horizontal="left" vertical="center" wrapText="1"/>
    </xf>
    <xf numFmtId="0" fontId="22" fillId="0" borderId="10" xfId="0" applyFont="1" applyFill="1" applyBorder="1" applyAlignment="1">
      <alignment horizontal="left" vertical="center" wrapText="1"/>
    </xf>
    <xf numFmtId="0" fontId="22" fillId="0" borderId="10" xfId="0" applyFont="1" applyBorder="1">
      <alignment vertical="center"/>
    </xf>
    <xf numFmtId="3" fontId="22" fillId="0" borderId="10" xfId="0" applyNumberFormat="1" applyFont="1" applyFill="1" applyBorder="1" applyAlignment="1">
      <alignment horizontal="center" vertical="center"/>
    </xf>
    <xf numFmtId="0" fontId="22" fillId="0" borderId="10" xfId="0" applyFont="1" applyFill="1" applyBorder="1" applyAlignment="1">
      <alignment horizontal="center" vertical="center"/>
    </xf>
    <xf numFmtId="0" fontId="22" fillId="0" borderId="10" xfId="0" applyFont="1" applyFill="1" applyBorder="1" applyAlignment="1">
      <alignment vertical="center" wrapText="1"/>
    </xf>
    <xf numFmtId="0" fontId="23" fillId="0" borderId="10" xfId="0" applyFont="1" applyBorder="1">
      <alignment vertical="center"/>
    </xf>
    <xf numFmtId="0" fontId="23" fillId="0" borderId="0" xfId="0" applyFont="1">
      <alignment vertical="center"/>
    </xf>
    <xf numFmtId="0" fontId="22" fillId="0" borderId="13" xfId="0" applyFont="1" applyFill="1" applyBorder="1" applyAlignment="1">
      <alignment horizontal="center" vertical="center" wrapText="1"/>
    </xf>
    <xf numFmtId="0" fontId="22" fillId="0" borderId="0" xfId="0" applyFont="1">
      <alignment vertical="center"/>
    </xf>
    <xf numFmtId="49" fontId="21" fillId="8" borderId="10" xfId="0" applyNumberFormat="1" applyFont="1" applyFill="1" applyBorder="1" applyAlignment="1">
      <alignment horizontal="center" vertical="center" wrapText="1"/>
    </xf>
    <xf numFmtId="0" fontId="21" fillId="8" borderId="10" xfId="0" applyNumberFormat="1" applyFont="1" applyFill="1" applyBorder="1" applyAlignment="1">
      <alignment horizontal="center" vertical="center" wrapText="1"/>
    </xf>
    <xf numFmtId="0" fontId="21" fillId="8" borderId="10" xfId="0" applyFont="1" applyFill="1" applyBorder="1" applyAlignment="1">
      <alignment horizontal="center" vertical="center" wrapText="1"/>
    </xf>
    <xf numFmtId="177" fontId="21" fillId="8" borderId="10" xfId="19" applyNumberFormat="1" applyFont="1" applyFill="1" applyBorder="1" applyAlignment="1">
      <alignment horizontal="center" vertical="center" wrapText="1"/>
    </xf>
    <xf numFmtId="177" fontId="21" fillId="8" borderId="10" xfId="0" applyNumberFormat="1" applyFont="1" applyFill="1" applyBorder="1" applyAlignment="1">
      <alignment horizontal="center" vertical="center" wrapText="1"/>
    </xf>
    <xf numFmtId="0" fontId="22" fillId="0" borderId="14" xfId="0" applyFont="1" applyFill="1" applyBorder="1" applyAlignment="1">
      <alignment horizontal="left" vertical="center" wrapText="1"/>
    </xf>
    <xf numFmtId="0" fontId="22" fillId="0" borderId="10" xfId="0" applyFont="1" applyBorder="1" applyAlignment="1">
      <alignment horizontal="center" vertical="center" wrapText="1"/>
    </xf>
    <xf numFmtId="0" fontId="22" fillId="0" borderId="14" xfId="0" applyFont="1" applyFill="1" applyBorder="1" applyAlignment="1">
      <alignment horizontal="center" vertical="center" wrapText="1"/>
    </xf>
    <xf numFmtId="0" fontId="22" fillId="0" borderId="13" xfId="0" applyFont="1" applyFill="1" applyBorder="1" applyAlignment="1">
      <alignment horizontal="left" vertical="center" wrapText="1"/>
    </xf>
    <xf numFmtId="0" fontId="22" fillId="0" borderId="13" xfId="0" applyFont="1" applyBorder="1">
      <alignment vertical="center"/>
    </xf>
    <xf numFmtId="3" fontId="22" fillId="0" borderId="13" xfId="0" applyNumberFormat="1" applyFont="1" applyFill="1" applyBorder="1" applyAlignment="1">
      <alignment horizontal="center" vertical="center"/>
    </xf>
    <xf numFmtId="0" fontId="22" fillId="0" borderId="13" xfId="0" applyFont="1" applyFill="1" applyBorder="1" applyAlignment="1">
      <alignment horizontal="center" vertical="center"/>
    </xf>
    <xf numFmtId="177" fontId="21" fillId="8" borderId="15" xfId="19" applyNumberFormat="1" applyFont="1" applyFill="1" applyBorder="1" applyAlignment="1">
      <alignment horizontal="center" vertical="center" wrapText="1"/>
    </xf>
    <xf numFmtId="0" fontId="22" fillId="0" borderId="13" xfId="0" applyFont="1" applyBorder="1" applyAlignment="1">
      <alignment horizontal="left" vertical="center" wrapText="1"/>
    </xf>
    <xf numFmtId="0" fontId="23" fillId="0" borderId="0" xfId="0" applyFont="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left" vertical="center"/>
    </xf>
    <xf numFmtId="0" fontId="22" fillId="0" borderId="10" xfId="0" applyFont="1" applyBorder="1" applyAlignment="1">
      <alignment vertical="center" wrapText="1"/>
    </xf>
    <xf numFmtId="177" fontId="22" fillId="0" borderId="10" xfId="0" applyNumberFormat="1" applyFont="1" applyBorder="1">
      <alignment vertical="center"/>
    </xf>
    <xf numFmtId="177" fontId="22" fillId="0" borderId="10" xfId="0" applyNumberFormat="1" applyFont="1" applyBorder="1" applyAlignment="1">
      <alignment horizontal="center" vertical="center"/>
    </xf>
    <xf numFmtId="0" fontId="24" fillId="0" borderId="10" xfId="0" applyFont="1" applyBorder="1" applyAlignment="1">
      <alignment horizontal="center" vertical="center"/>
    </xf>
    <xf numFmtId="0" fontId="24" fillId="0" borderId="10" xfId="0" applyFont="1" applyBorder="1" applyAlignment="1">
      <alignment vertical="center" wrapText="1"/>
    </xf>
    <xf numFmtId="178" fontId="24" fillId="0" borderId="10" xfId="0" applyNumberFormat="1" applyFont="1" applyBorder="1" applyAlignment="1">
      <alignment horizontal="center" vertical="center" wrapText="1"/>
    </xf>
    <xf numFmtId="178" fontId="24" fillId="0" borderId="10" xfId="0" applyNumberFormat="1" applyFont="1" applyFill="1" applyBorder="1" applyAlignment="1">
      <alignment horizontal="center" vertical="center" wrapText="1"/>
    </xf>
    <xf numFmtId="0" fontId="24" fillId="0" borderId="10" xfId="0" applyFont="1" applyBorder="1" applyAlignment="1">
      <alignment horizontal="left" vertical="center"/>
    </xf>
    <xf numFmtId="0" fontId="25" fillId="0" borderId="10" xfId="0" applyFont="1" applyBorder="1" applyAlignment="1">
      <alignment horizontal="center" vertical="center"/>
    </xf>
    <xf numFmtId="0" fontId="25" fillId="0" borderId="10" xfId="0" applyFont="1" applyBorder="1" applyAlignment="1">
      <alignment horizontal="left" vertical="center" wrapText="1"/>
    </xf>
    <xf numFmtId="0" fontId="25" fillId="0" borderId="10" xfId="0" applyFont="1" applyBorder="1" applyAlignment="1">
      <alignment horizontal="center" vertical="center" wrapText="1"/>
    </xf>
    <xf numFmtId="0" fontId="25" fillId="0" borderId="10" xfId="0" applyFont="1" applyBorder="1" applyAlignment="1">
      <alignment vertical="center" wrapText="1"/>
    </xf>
    <xf numFmtId="177" fontId="25" fillId="0" borderId="10" xfId="0" applyNumberFormat="1" applyFont="1" applyBorder="1">
      <alignment vertical="center"/>
    </xf>
    <xf numFmtId="177" fontId="25" fillId="0" borderId="10" xfId="0" applyNumberFormat="1" applyFont="1" applyBorder="1" applyAlignment="1">
      <alignment horizontal="center" vertical="center"/>
    </xf>
    <xf numFmtId="0" fontId="25" fillId="0"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3" fontId="25" fillId="0" borderId="10" xfId="0" applyNumberFormat="1" applyFont="1" applyFill="1" applyBorder="1" applyAlignment="1">
      <alignment horizontal="center" vertical="center"/>
    </xf>
    <xf numFmtId="0" fontId="25" fillId="0" borderId="10" xfId="0" applyFont="1" applyFill="1" applyBorder="1" applyAlignment="1">
      <alignment vertical="center" wrapText="1"/>
    </xf>
    <xf numFmtId="0" fontId="25" fillId="0" borderId="10" xfId="0" applyFont="1" applyBorder="1">
      <alignment vertical="center"/>
    </xf>
    <xf numFmtId="0" fontId="25" fillId="0" borderId="10" xfId="0" applyFont="1" applyBorder="1" applyAlignment="1">
      <alignment horizontal="left" vertical="center"/>
    </xf>
    <xf numFmtId="0" fontId="19" fillId="0" borderId="0" xfId="0" applyFont="1" applyFill="1" applyBorder="1" applyAlignment="1">
      <alignment horizontal="center" vertical="center"/>
    </xf>
    <xf numFmtId="177" fontId="25" fillId="0" borderId="10" xfId="0" applyNumberFormat="1" applyFont="1" applyBorder="1" applyAlignment="1">
      <alignment horizontal="center" vertical="center" wrapText="1"/>
    </xf>
    <xf numFmtId="0" fontId="25" fillId="0" borderId="10" xfId="0" applyFont="1" applyFill="1" applyBorder="1">
      <alignment vertical="center"/>
    </xf>
    <xf numFmtId="0" fontId="25" fillId="0" borderId="10" xfId="0" applyFont="1" applyFill="1" applyBorder="1" applyAlignment="1">
      <alignment horizontal="center" vertical="center"/>
    </xf>
    <xf numFmtId="0" fontId="22" fillId="0" borderId="10" xfId="0" applyFont="1" applyBorder="1" applyAlignment="1">
      <alignment horizontal="center" vertical="center"/>
    </xf>
    <xf numFmtId="3" fontId="22" fillId="0" borderId="10" xfId="0" applyNumberFormat="1" applyFont="1" applyBorder="1" applyAlignment="1">
      <alignment horizontal="center" vertical="center"/>
    </xf>
    <xf numFmtId="0" fontId="22" fillId="0" borderId="10" xfId="0" applyFont="1" applyBorder="1" applyAlignment="1">
      <alignment horizontal="center" vertical="center"/>
    </xf>
    <xf numFmtId="0" fontId="0" fillId="0" borderId="0" xfId="0" applyAlignment="1">
      <alignment horizontal="right" vertical="center"/>
    </xf>
    <xf numFmtId="0" fontId="28" fillId="24" borderId="10" xfId="0" applyFont="1" applyFill="1" applyBorder="1" applyAlignment="1">
      <alignment horizontal="center" vertical="center"/>
    </xf>
    <xf numFmtId="176" fontId="28" fillId="24" borderId="10" xfId="0" applyNumberFormat="1" applyFont="1" applyFill="1" applyBorder="1" applyAlignment="1">
      <alignment horizontal="center" vertical="center"/>
    </xf>
    <xf numFmtId="9" fontId="28" fillId="24" borderId="10" xfId="0" applyNumberFormat="1" applyFont="1" applyFill="1" applyBorder="1" applyAlignment="1">
      <alignment horizontal="center" vertical="center"/>
    </xf>
    <xf numFmtId="177" fontId="30" fillId="0" borderId="10" xfId="0" applyNumberFormat="1" applyFont="1" applyBorder="1" applyAlignment="1">
      <alignment horizontal="center" vertical="center"/>
    </xf>
    <xf numFmtId="0" fontId="30" fillId="24" borderId="10" xfId="0" applyFont="1" applyFill="1" applyBorder="1" applyAlignment="1">
      <alignment horizontal="center" vertical="center"/>
    </xf>
    <xf numFmtId="177" fontId="30" fillId="24" borderId="10" xfId="0" applyNumberFormat="1" applyFont="1" applyFill="1" applyBorder="1" applyAlignment="1">
      <alignment horizontal="center" vertical="center"/>
    </xf>
    <xf numFmtId="0" fontId="28" fillId="24" borderId="16" xfId="0" applyFont="1" applyFill="1" applyBorder="1" applyAlignment="1">
      <alignment horizontal="center" vertical="center"/>
    </xf>
    <xf numFmtId="0" fontId="30" fillId="24" borderId="10" xfId="0" applyFont="1" applyFill="1" applyBorder="1" applyAlignment="1">
      <alignment horizontal="left" vertical="center" wrapText="1"/>
    </xf>
    <xf numFmtId="0" fontId="30" fillId="24" borderId="10" xfId="0" applyFont="1" applyFill="1" applyBorder="1" applyAlignment="1">
      <alignment vertical="center" wrapText="1"/>
    </xf>
    <xf numFmtId="0" fontId="30" fillId="24" borderId="10" xfId="0" applyFont="1" applyFill="1" applyBorder="1" applyAlignment="1">
      <alignment horizontal="center" vertical="center" wrapText="1"/>
    </xf>
    <xf numFmtId="177" fontId="30" fillId="24" borderId="10" xfId="0" applyNumberFormat="1" applyFont="1" applyFill="1" applyBorder="1">
      <alignment vertical="center"/>
    </xf>
    <xf numFmtId="0" fontId="22" fillId="24" borderId="10" xfId="0" applyFont="1" applyFill="1" applyBorder="1" applyAlignment="1">
      <alignment horizontal="center" vertical="center"/>
    </xf>
    <xf numFmtId="0" fontId="22" fillId="24" borderId="10" xfId="0" applyFont="1" applyFill="1" applyBorder="1" applyAlignment="1">
      <alignment vertical="center" wrapText="1"/>
    </xf>
    <xf numFmtId="0" fontId="22" fillId="24" borderId="10" xfId="0" applyFont="1" applyFill="1" applyBorder="1" applyAlignment="1">
      <alignment horizontal="center" vertical="center" wrapText="1"/>
    </xf>
    <xf numFmtId="0" fontId="22" fillId="24" borderId="10" xfId="0" applyFont="1" applyFill="1" applyBorder="1" applyAlignment="1">
      <alignment horizontal="left" vertical="center" wrapText="1"/>
    </xf>
    <xf numFmtId="177" fontId="22" fillId="24" borderId="10" xfId="0" applyNumberFormat="1" applyFont="1" applyFill="1" applyBorder="1">
      <alignment vertical="center"/>
    </xf>
    <xf numFmtId="177" fontId="22" fillId="24" borderId="10" xfId="0" applyNumberFormat="1" applyFont="1" applyFill="1" applyBorder="1" applyAlignment="1">
      <alignment horizontal="center" vertical="center"/>
    </xf>
    <xf numFmtId="0" fontId="32" fillId="0" borderId="0" xfId="0" applyFont="1">
      <alignment vertical="center"/>
    </xf>
    <xf numFmtId="178" fontId="28" fillId="24" borderId="10" xfId="0" applyNumberFormat="1" applyFont="1" applyFill="1" applyBorder="1" applyAlignment="1">
      <alignment horizontal="right" vertical="center"/>
    </xf>
    <xf numFmtId="0" fontId="30" fillId="0" borderId="10" xfId="0" applyFont="1" applyBorder="1" applyAlignment="1">
      <alignment horizontal="center" vertical="center"/>
    </xf>
    <xf numFmtId="0" fontId="32" fillId="24" borderId="0" xfId="0" applyFont="1" applyFill="1">
      <alignment vertical="center"/>
    </xf>
    <xf numFmtId="177" fontId="22" fillId="0" borderId="10" xfId="0" applyNumberFormat="1" applyFont="1" applyBorder="1" applyAlignment="1">
      <alignment vertical="center" wrapText="1"/>
    </xf>
    <xf numFmtId="177" fontId="22" fillId="0" borderId="10" xfId="0" applyNumberFormat="1" applyFont="1" applyBorder="1" applyAlignment="1">
      <alignment horizontal="center" vertical="center" wrapText="1"/>
    </xf>
    <xf numFmtId="0" fontId="22" fillId="0" borderId="13" xfId="0" applyFont="1" applyBorder="1" applyAlignment="1">
      <alignment horizontal="center" vertical="center"/>
    </xf>
    <xf numFmtId="177" fontId="30" fillId="24" borderId="10" xfId="0" applyNumberFormat="1" applyFont="1" applyFill="1" applyBorder="1" applyAlignment="1">
      <alignment horizontal="center" vertical="center" wrapText="1"/>
    </xf>
    <xf numFmtId="177" fontId="22" fillId="24" borderId="10" xfId="0" applyNumberFormat="1" applyFont="1" applyFill="1" applyBorder="1" applyAlignment="1">
      <alignment horizontal="center" vertical="center" wrapText="1"/>
    </xf>
    <xf numFmtId="0" fontId="30" fillId="0" borderId="10" xfId="0" applyFont="1" applyBorder="1" applyAlignment="1">
      <alignment vertical="center" wrapText="1"/>
    </xf>
    <xf numFmtId="0" fontId="30" fillId="0" borderId="10" xfId="0" applyFont="1" applyBorder="1" applyAlignment="1">
      <alignment horizontal="center" vertical="center" wrapText="1"/>
    </xf>
    <xf numFmtId="0" fontId="30" fillId="0" borderId="10" xfId="0" applyFont="1" applyBorder="1" applyAlignment="1">
      <alignment horizontal="left" vertical="center" wrapText="1"/>
    </xf>
    <xf numFmtId="177" fontId="36" fillId="24" borderId="10" xfId="0" applyNumberFormat="1" applyFont="1" applyFill="1" applyBorder="1">
      <alignment vertical="center"/>
    </xf>
    <xf numFmtId="177" fontId="30" fillId="0" borderId="10" xfId="0" applyNumberFormat="1" applyFont="1" applyBorder="1">
      <alignment vertical="center"/>
    </xf>
    <xf numFmtId="0" fontId="22" fillId="24" borderId="0" xfId="0" applyFont="1" applyFill="1" applyAlignment="1">
      <alignment vertical="center" wrapText="1"/>
    </xf>
    <xf numFmtId="0" fontId="22" fillId="24" borderId="0" xfId="0" applyFont="1" applyFill="1" applyAlignment="1">
      <alignment horizontal="left" vertical="center" wrapText="1"/>
    </xf>
    <xf numFmtId="0" fontId="22" fillId="24" borderId="10" xfId="0" applyFont="1" applyFill="1" applyBorder="1">
      <alignment vertical="center"/>
    </xf>
    <xf numFmtId="0" fontId="21" fillId="17" borderId="10" xfId="0" applyFont="1" applyFill="1" applyBorder="1" applyAlignment="1">
      <alignment horizontal="center" vertical="center" wrapText="1"/>
    </xf>
    <xf numFmtId="0" fontId="21" fillId="17" borderId="10" xfId="0" applyFont="1" applyFill="1" applyBorder="1" applyAlignment="1">
      <alignment horizontal="right" vertical="center" wrapText="1"/>
    </xf>
    <xf numFmtId="176" fontId="22" fillId="0" borderId="10" xfId="0" applyNumberFormat="1" applyFont="1" applyBorder="1" applyAlignment="1">
      <alignment horizontal="center" vertical="center"/>
    </xf>
    <xf numFmtId="9" fontId="22" fillId="0" borderId="10" xfId="0" applyNumberFormat="1" applyFont="1" applyBorder="1" applyAlignment="1">
      <alignment horizontal="center" vertical="center"/>
    </xf>
    <xf numFmtId="178" fontId="22" fillId="0" borderId="10" xfId="0" applyNumberFormat="1" applyFont="1" applyBorder="1" applyAlignment="1">
      <alignment horizontal="right" vertical="center"/>
    </xf>
    <xf numFmtId="178" fontId="22" fillId="0" borderId="10" xfId="0" applyNumberFormat="1" applyFont="1" applyFill="1" applyBorder="1" applyAlignment="1">
      <alignment horizontal="right" vertical="center"/>
    </xf>
    <xf numFmtId="178" fontId="22" fillId="0" borderId="10" xfId="0" applyNumberFormat="1" applyFont="1" applyBorder="1" applyAlignment="1">
      <alignment horizontal="center" vertical="center"/>
    </xf>
    <xf numFmtId="0" fontId="0" fillId="24" borderId="0" xfId="0" applyFill="1">
      <alignment vertical="center"/>
    </xf>
    <xf numFmtId="0" fontId="30" fillId="26" borderId="10" xfId="0" applyFont="1" applyFill="1" applyBorder="1" applyAlignment="1">
      <alignment horizontal="center" vertical="center"/>
    </xf>
    <xf numFmtId="0" fontId="30" fillId="26" borderId="10" xfId="0" applyFont="1" applyFill="1" applyBorder="1" applyAlignment="1">
      <alignment horizontal="left" vertical="center" wrapText="1"/>
    </xf>
    <xf numFmtId="0" fontId="30" fillId="26" borderId="10" xfId="0" applyFont="1" applyFill="1" applyBorder="1" applyAlignment="1">
      <alignment vertical="center" wrapText="1"/>
    </xf>
    <xf numFmtId="0" fontId="30" fillId="26" borderId="10" xfId="0" applyFont="1" applyFill="1" applyBorder="1" applyAlignment="1">
      <alignment horizontal="center" vertical="center" wrapText="1"/>
    </xf>
    <xf numFmtId="0" fontId="22" fillId="26" borderId="13" xfId="0" applyFont="1" applyFill="1" applyBorder="1" applyAlignment="1">
      <alignment horizontal="center" vertical="center"/>
    </xf>
    <xf numFmtId="177" fontId="30" fillId="26" borderId="10" xfId="0" applyNumberFormat="1" applyFont="1" applyFill="1" applyBorder="1">
      <alignment vertical="center"/>
    </xf>
    <xf numFmtId="177" fontId="30" fillId="26" borderId="10" xfId="0" applyNumberFormat="1" applyFont="1" applyFill="1" applyBorder="1" applyAlignment="1">
      <alignment horizontal="center" vertical="center"/>
    </xf>
    <xf numFmtId="0" fontId="22" fillId="26" borderId="10" xfId="0" applyFont="1" applyFill="1" applyBorder="1" applyAlignment="1">
      <alignment horizontal="center" vertical="center"/>
    </xf>
    <xf numFmtId="0" fontId="30" fillId="0" borderId="13" xfId="0" applyFont="1" applyBorder="1" applyAlignment="1">
      <alignment horizontal="center" vertical="center"/>
    </xf>
    <xf numFmtId="0" fontId="30" fillId="27" borderId="10" xfId="0" applyFont="1" applyFill="1" applyBorder="1" applyAlignment="1">
      <alignment vertical="center" wrapText="1"/>
    </xf>
    <xf numFmtId="0" fontId="30" fillId="27" borderId="10" xfId="0" applyFont="1" applyFill="1" applyBorder="1" applyAlignment="1">
      <alignment horizontal="center" vertical="center"/>
    </xf>
    <xf numFmtId="0" fontId="30" fillId="27" borderId="10" xfId="0" applyFont="1" applyFill="1" applyBorder="1" applyAlignment="1">
      <alignment horizontal="left" vertical="center" wrapText="1"/>
    </xf>
    <xf numFmtId="177" fontId="30" fillId="27" borderId="10" xfId="0" applyNumberFormat="1" applyFont="1" applyFill="1" applyBorder="1">
      <alignment vertical="center"/>
    </xf>
    <xf numFmtId="177" fontId="30" fillId="27" borderId="10" xfId="0" applyNumberFormat="1" applyFont="1" applyFill="1" applyBorder="1" applyAlignment="1">
      <alignment horizontal="center" vertical="center"/>
    </xf>
    <xf numFmtId="177" fontId="37" fillId="0" borderId="10" xfId="0" applyNumberFormat="1" applyFont="1" applyBorder="1">
      <alignment vertical="center"/>
    </xf>
    <xf numFmtId="0" fontId="30" fillId="28" borderId="10" xfId="0" applyFont="1" applyFill="1" applyBorder="1" applyAlignment="1">
      <alignment horizontal="center" vertical="center"/>
    </xf>
    <xf numFmtId="0" fontId="30" fillId="28" borderId="10" xfId="0" applyFont="1" applyFill="1" applyBorder="1" applyAlignment="1">
      <alignment horizontal="left" vertical="center" wrapText="1"/>
    </xf>
    <xf numFmtId="0" fontId="30" fillId="28" borderId="10" xfId="0" applyFont="1" applyFill="1" applyBorder="1" applyAlignment="1">
      <alignment vertical="center" wrapText="1"/>
    </xf>
    <xf numFmtId="0" fontId="30" fillId="28" borderId="10" xfId="0" applyFont="1" applyFill="1" applyBorder="1" applyAlignment="1">
      <alignment horizontal="center" vertical="center" wrapText="1"/>
    </xf>
    <xf numFmtId="0" fontId="22" fillId="28" borderId="10" xfId="0" applyFont="1" applyFill="1" applyBorder="1" applyAlignment="1">
      <alignment horizontal="center" vertical="center"/>
    </xf>
    <xf numFmtId="177" fontId="30" fillId="28" borderId="10" xfId="0" applyNumberFormat="1" applyFont="1" applyFill="1" applyBorder="1">
      <alignment vertical="center"/>
    </xf>
    <xf numFmtId="177" fontId="30" fillId="28" borderId="10" xfId="0" applyNumberFormat="1" applyFont="1" applyFill="1" applyBorder="1" applyAlignment="1">
      <alignment horizontal="center" vertical="center"/>
    </xf>
    <xf numFmtId="0" fontId="22" fillId="28" borderId="10" xfId="0" applyFont="1" applyFill="1" applyBorder="1" applyAlignment="1">
      <alignment horizontal="center" vertical="center" wrapText="1"/>
    </xf>
    <xf numFmtId="176" fontId="26" fillId="24" borderId="18" xfId="0" applyNumberFormat="1" applyFont="1" applyFill="1" applyBorder="1" applyAlignment="1">
      <alignment horizontal="center" vertical="center"/>
    </xf>
    <xf numFmtId="0" fontId="27" fillId="25" borderId="11" xfId="0" applyFont="1" applyFill="1" applyBorder="1" applyAlignment="1">
      <alignment horizontal="center" vertical="center"/>
    </xf>
    <xf numFmtId="0" fontId="26" fillId="25" borderId="12" xfId="0" applyFont="1" applyFill="1" applyBorder="1" applyAlignment="1">
      <alignment horizontal="center" vertical="center" wrapText="1"/>
    </xf>
    <xf numFmtId="0" fontId="27" fillId="25" borderId="21" xfId="0" applyFont="1" applyFill="1" applyBorder="1" applyAlignment="1">
      <alignment horizontal="center" vertical="center" wrapText="1"/>
    </xf>
    <xf numFmtId="0" fontId="38" fillId="24" borderId="0" xfId="0" applyFont="1" applyFill="1">
      <alignment vertical="center"/>
    </xf>
    <xf numFmtId="0" fontId="26" fillId="24" borderId="18" xfId="0" applyFont="1" applyFill="1" applyBorder="1">
      <alignment vertical="center"/>
    </xf>
    <xf numFmtId="9" fontId="31" fillId="24" borderId="18" xfId="0" applyNumberFormat="1" applyFont="1" applyFill="1" applyBorder="1" applyAlignment="1">
      <alignment horizontal="center" vertical="center"/>
    </xf>
    <xf numFmtId="178" fontId="26" fillId="24" borderId="18" xfId="0" applyNumberFormat="1" applyFont="1" applyFill="1" applyBorder="1">
      <alignment vertical="center"/>
    </xf>
    <xf numFmtId="0" fontId="30" fillId="0" borderId="10" xfId="0" applyFont="1" applyFill="1" applyBorder="1" applyAlignment="1">
      <alignment vertical="center" wrapText="1"/>
    </xf>
    <xf numFmtId="0" fontId="22" fillId="0" borderId="10" xfId="0" applyFont="1" applyBorder="1" applyAlignment="1">
      <alignment horizontal="center" vertical="center"/>
    </xf>
    <xf numFmtId="0" fontId="39" fillId="0" borderId="10" xfId="0" applyFont="1" applyFill="1" applyBorder="1" applyAlignment="1">
      <alignment horizontal="center" vertical="center" wrapText="1"/>
    </xf>
    <xf numFmtId="0" fontId="22" fillId="0" borderId="10" xfId="0" applyFont="1" applyBorder="1" applyAlignment="1">
      <alignment horizontal="center" vertical="center"/>
    </xf>
    <xf numFmtId="0" fontId="30" fillId="24" borderId="10" xfId="0" applyFont="1" applyFill="1" applyBorder="1" applyAlignment="1">
      <alignment vertical="center"/>
    </xf>
    <xf numFmtId="0" fontId="23" fillId="0" borderId="0" xfId="0" applyFont="1" applyAlignment="1">
      <alignment vertical="center"/>
    </xf>
    <xf numFmtId="0" fontId="24" fillId="0" borderId="10" xfId="0" applyFont="1" applyBorder="1" applyAlignment="1">
      <alignment horizontal="center" vertical="center" wrapText="1"/>
    </xf>
    <xf numFmtId="0" fontId="21" fillId="8" borderId="12" xfId="0" applyFont="1" applyFill="1" applyBorder="1" applyAlignment="1">
      <alignment vertical="center" wrapText="1"/>
    </xf>
    <xf numFmtId="0" fontId="22" fillId="0" borderId="10" xfId="0" applyFont="1" applyBorder="1" applyAlignment="1">
      <alignment vertical="center"/>
    </xf>
    <xf numFmtId="177" fontId="22" fillId="0" borderId="10" xfId="0" applyNumberFormat="1" applyFont="1" applyBorder="1" applyAlignment="1">
      <alignment horizontal="right" vertical="center"/>
    </xf>
    <xf numFmtId="0" fontId="0" fillId="24" borderId="0" xfId="0" applyFill="1" applyAlignment="1">
      <alignment horizontal="center" vertical="center"/>
    </xf>
    <xf numFmtId="0" fontId="29" fillId="24" borderId="10" xfId="0" applyFont="1" applyFill="1" applyBorder="1" applyAlignment="1">
      <alignment horizontal="center" vertical="center" wrapText="1"/>
    </xf>
    <xf numFmtId="0" fontId="28" fillId="24" borderId="14" xfId="0" applyFont="1" applyFill="1" applyBorder="1" applyAlignment="1">
      <alignment horizontal="center" vertical="center"/>
    </xf>
    <xf numFmtId="0" fontId="22" fillId="29" borderId="10" xfId="0" applyFont="1" applyFill="1" applyBorder="1" applyAlignment="1">
      <alignment vertical="center" wrapText="1"/>
    </xf>
    <xf numFmtId="0" fontId="22" fillId="29" borderId="10" xfId="0" applyFont="1" applyFill="1" applyBorder="1" applyAlignment="1">
      <alignment horizontal="center" vertical="center" wrapText="1"/>
    </xf>
    <xf numFmtId="0" fontId="22" fillId="29" borderId="10" xfId="0" applyFont="1" applyFill="1" applyBorder="1" applyAlignment="1">
      <alignment horizontal="center" vertical="center"/>
    </xf>
    <xf numFmtId="0" fontId="22" fillId="29" borderId="10" xfId="0" applyFont="1" applyFill="1" applyBorder="1" applyAlignment="1">
      <alignment horizontal="left" vertical="center" wrapText="1"/>
    </xf>
    <xf numFmtId="177" fontId="22" fillId="29" borderId="10" xfId="0" applyNumberFormat="1" applyFont="1" applyFill="1" applyBorder="1">
      <alignment vertical="center"/>
    </xf>
    <xf numFmtId="177" fontId="22" fillId="29" borderId="10" xfId="0" applyNumberFormat="1" applyFont="1" applyFill="1" applyBorder="1" applyAlignment="1">
      <alignment horizontal="center" vertical="center"/>
    </xf>
    <xf numFmtId="0" fontId="30" fillId="29" borderId="10" xfId="0" applyFont="1" applyFill="1" applyBorder="1" applyAlignment="1">
      <alignment horizontal="left" vertical="center" wrapText="1"/>
    </xf>
    <xf numFmtId="176" fontId="38" fillId="24" borderId="0" xfId="0" applyNumberFormat="1" applyFont="1" applyFill="1">
      <alignment vertical="center"/>
    </xf>
    <xf numFmtId="176" fontId="0" fillId="24" borderId="0" xfId="0" applyNumberFormat="1" applyFill="1">
      <alignment vertical="center"/>
    </xf>
    <xf numFmtId="177" fontId="22" fillId="24" borderId="10" xfId="0" applyNumberFormat="1" applyFont="1" applyFill="1" applyBorder="1" applyAlignment="1">
      <alignment vertical="center" wrapText="1"/>
    </xf>
    <xf numFmtId="0" fontId="22" fillId="24" borderId="13" xfId="0" applyFont="1" applyFill="1" applyBorder="1" applyAlignment="1">
      <alignment vertical="center" wrapText="1"/>
    </xf>
    <xf numFmtId="0" fontId="22" fillId="24" borderId="13" xfId="0" applyFont="1" applyFill="1" applyBorder="1" applyAlignment="1">
      <alignment horizontal="center" vertical="center" wrapText="1"/>
    </xf>
    <xf numFmtId="0" fontId="22" fillId="24" borderId="13" xfId="0" applyFont="1" applyFill="1" applyBorder="1" applyAlignment="1">
      <alignment horizontal="left" vertical="center" wrapText="1"/>
    </xf>
    <xf numFmtId="177" fontId="22" fillId="24" borderId="13" xfId="0" applyNumberFormat="1" applyFont="1" applyFill="1" applyBorder="1">
      <alignment vertical="center"/>
    </xf>
    <xf numFmtId="177" fontId="22" fillId="24" borderId="13" xfId="0" applyNumberFormat="1" applyFont="1" applyFill="1" applyBorder="1" applyAlignment="1">
      <alignment horizontal="center" vertical="center"/>
    </xf>
    <xf numFmtId="177" fontId="23" fillId="0" borderId="0" xfId="0" applyNumberFormat="1" applyFont="1">
      <alignment vertical="center"/>
    </xf>
    <xf numFmtId="0" fontId="38" fillId="0" borderId="0" xfId="0" applyFont="1">
      <alignment vertical="center"/>
    </xf>
    <xf numFmtId="177" fontId="40" fillId="24" borderId="10" xfId="0" applyNumberFormat="1" applyFont="1" applyFill="1" applyBorder="1">
      <alignment vertical="center"/>
    </xf>
    <xf numFmtId="0" fontId="30" fillId="30" borderId="10" xfId="0" applyFont="1" applyFill="1" applyBorder="1" applyAlignment="1">
      <alignment horizontal="center" vertical="center"/>
    </xf>
    <xf numFmtId="0" fontId="22" fillId="30" borderId="10" xfId="0" applyFont="1" applyFill="1" applyBorder="1" applyAlignment="1">
      <alignment horizontal="left" vertical="center" wrapText="1"/>
    </xf>
    <xf numFmtId="0" fontId="30" fillId="30" borderId="10" xfId="0" applyFont="1" applyFill="1" applyBorder="1" applyAlignment="1">
      <alignment vertical="center" wrapText="1"/>
    </xf>
    <xf numFmtId="0" fontId="30" fillId="30" borderId="10" xfId="0" applyFont="1" applyFill="1" applyBorder="1" applyAlignment="1">
      <alignment horizontal="center" vertical="center" wrapText="1"/>
    </xf>
    <xf numFmtId="0" fontId="22" fillId="30" borderId="10" xfId="0" applyFont="1" applyFill="1" applyBorder="1" applyAlignment="1">
      <alignment horizontal="center" vertical="center"/>
    </xf>
    <xf numFmtId="0" fontId="30" fillId="30" borderId="10" xfId="0" applyFont="1" applyFill="1" applyBorder="1" applyAlignment="1">
      <alignment horizontal="left" vertical="center" wrapText="1"/>
    </xf>
    <xf numFmtId="177" fontId="30" fillId="30" borderId="10" xfId="0" applyNumberFormat="1" applyFont="1" applyFill="1" applyBorder="1">
      <alignment vertical="center"/>
    </xf>
    <xf numFmtId="177" fontId="30" fillId="30" borderId="10" xfId="0" applyNumberFormat="1" applyFont="1" applyFill="1" applyBorder="1" applyAlignment="1">
      <alignment horizontal="center" vertical="center"/>
    </xf>
    <xf numFmtId="0" fontId="22" fillId="30" borderId="10" xfId="0" applyFont="1" applyFill="1" applyBorder="1" applyAlignment="1">
      <alignment horizontal="center" vertical="center" wrapText="1"/>
    </xf>
    <xf numFmtId="0" fontId="30" fillId="24" borderId="13" xfId="0" applyFont="1" applyFill="1" applyBorder="1" applyAlignment="1">
      <alignment horizontal="center" vertical="center"/>
    </xf>
    <xf numFmtId="0" fontId="30" fillId="0" borderId="10" xfId="0" applyFont="1" applyFill="1" applyBorder="1" applyAlignment="1">
      <alignment horizontal="center" vertical="center"/>
    </xf>
    <xf numFmtId="176" fontId="30" fillId="0" borderId="10" xfId="0" applyNumberFormat="1" applyFont="1" applyBorder="1" applyAlignment="1">
      <alignment horizontal="center" vertical="center"/>
    </xf>
    <xf numFmtId="9" fontId="30" fillId="0" borderId="10" xfId="0" applyNumberFormat="1" applyFont="1" applyBorder="1" applyAlignment="1">
      <alignment horizontal="center" vertical="center"/>
    </xf>
    <xf numFmtId="178" fontId="30" fillId="0" borderId="10" xfId="0" applyNumberFormat="1" applyFont="1" applyBorder="1" applyAlignment="1">
      <alignment horizontal="right" vertical="center"/>
    </xf>
    <xf numFmtId="0" fontId="26" fillId="25" borderId="10" xfId="0" applyFont="1" applyFill="1" applyBorder="1" applyAlignment="1">
      <alignment horizontal="center" vertical="center" wrapText="1"/>
    </xf>
    <xf numFmtId="179" fontId="28" fillId="24" borderId="10" xfId="0" applyNumberFormat="1" applyFont="1" applyFill="1" applyBorder="1" applyAlignment="1">
      <alignment horizontal="center" vertical="center"/>
    </xf>
    <xf numFmtId="179" fontId="29" fillId="24" borderId="10" xfId="0" applyNumberFormat="1" applyFont="1" applyFill="1" applyBorder="1" applyAlignment="1">
      <alignment horizontal="center" vertical="center"/>
    </xf>
    <xf numFmtId="0" fontId="26" fillId="25" borderId="21" xfId="0" applyFont="1" applyFill="1" applyBorder="1" applyAlignment="1">
      <alignment horizontal="center" vertical="center" wrapText="1"/>
    </xf>
    <xf numFmtId="0" fontId="28" fillId="24" borderId="10" xfId="0" applyFont="1" applyFill="1" applyBorder="1" applyAlignment="1">
      <alignment horizontal="center" vertical="center" wrapText="1"/>
    </xf>
    <xf numFmtId="0" fontId="22" fillId="0" borderId="10" xfId="0" applyFont="1" applyBorder="1" applyAlignment="1">
      <alignment horizontal="center" vertical="center"/>
    </xf>
    <xf numFmtId="0" fontId="37" fillId="24" borderId="10" xfId="0" applyFont="1" applyFill="1" applyBorder="1" applyAlignment="1">
      <alignment horizontal="center" vertical="center"/>
    </xf>
    <xf numFmtId="0" fontId="22" fillId="0" borderId="10" xfId="0" applyFont="1" applyBorder="1" applyAlignment="1">
      <alignment horizontal="right" vertical="center" wrapText="1"/>
    </xf>
    <xf numFmtId="0" fontId="22" fillId="0" borderId="10" xfId="0" applyFont="1" applyBorder="1" applyAlignment="1">
      <alignment horizontal="right" vertical="center"/>
    </xf>
    <xf numFmtId="0" fontId="22" fillId="0" borderId="10" xfId="0" applyFont="1" applyBorder="1" applyAlignment="1">
      <alignment horizontal="center" vertical="center"/>
    </xf>
    <xf numFmtId="0" fontId="21" fillId="17" borderId="10" xfId="0" applyFont="1" applyFill="1" applyBorder="1" applyAlignment="1">
      <alignment horizontal="center" vertical="center" wrapText="1"/>
    </xf>
    <xf numFmtId="0" fontId="21" fillId="17" borderId="19" xfId="0" applyFont="1" applyFill="1" applyBorder="1" applyAlignment="1">
      <alignment horizontal="center" vertical="center" wrapText="1"/>
    </xf>
    <xf numFmtId="0" fontId="21" fillId="17" borderId="20"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0" fillId="0" borderId="22" xfId="0" applyBorder="1" applyAlignment="1">
      <alignment horizontal="center" vertical="center" wrapText="1"/>
    </xf>
    <xf numFmtId="0" fontId="42" fillId="0" borderId="19" xfId="0" applyFont="1" applyBorder="1" applyAlignment="1">
      <alignment horizontal="right" vertical="center" wrapText="1"/>
    </xf>
    <xf numFmtId="0" fontId="42" fillId="0" borderId="20" xfId="0" applyFont="1" applyBorder="1" applyAlignment="1">
      <alignment horizontal="right" vertical="center" wrapText="1"/>
    </xf>
    <xf numFmtId="0" fontId="42" fillId="0" borderId="22" xfId="0" applyFont="1" applyBorder="1" applyAlignment="1">
      <alignment horizontal="right" vertical="center" wrapText="1"/>
    </xf>
    <xf numFmtId="0" fontId="26" fillId="24" borderId="17" xfId="0" applyFont="1" applyFill="1" applyBorder="1" applyAlignment="1">
      <alignment horizontal="center" vertical="center"/>
    </xf>
    <xf numFmtId="0" fontId="26" fillId="24" borderId="18" xfId="0" applyFont="1" applyFill="1" applyBorder="1" applyAlignment="1">
      <alignment horizontal="center" vertical="center"/>
    </xf>
    <xf numFmtId="0" fontId="30"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176" fontId="30" fillId="0" borderId="10" xfId="0" applyNumberFormat="1" applyFont="1" applyFill="1" applyBorder="1" applyAlignment="1">
      <alignment horizontal="center" vertical="center"/>
    </xf>
    <xf numFmtId="177" fontId="30" fillId="0" borderId="10" xfId="0" applyNumberFormat="1" applyFont="1" applyFill="1" applyBorder="1" applyAlignment="1">
      <alignment horizontal="center" vertical="center"/>
    </xf>
    <xf numFmtId="176" fontId="30" fillId="24" borderId="10" xfId="0" applyNumberFormat="1" applyFont="1" applyFill="1" applyBorder="1" applyAlignment="1">
      <alignment horizontal="center" vertical="center"/>
    </xf>
    <xf numFmtId="178" fontId="30" fillId="0" borderId="10" xfId="0" applyNumberFormat="1" applyFont="1" applyFill="1" applyBorder="1" applyAlignment="1">
      <alignment horizontal="right" vertical="center"/>
    </xf>
  </cellXfs>
  <cellStyles count="44">
    <cellStyle name="20% - 輔色1" xfId="1" builtinId="30" customBuiltin="1"/>
    <cellStyle name="20% - 輔色2" xfId="2" builtinId="34" customBuiltin="1"/>
    <cellStyle name="20% - 輔色3" xfId="3" builtinId="38" customBuiltin="1"/>
    <cellStyle name="20% - 輔色4" xfId="4" builtinId="42" customBuiltin="1"/>
    <cellStyle name="20% - 輔色5" xfId="5" builtinId="46" customBuiltin="1"/>
    <cellStyle name="20% - 輔色6" xfId="6" builtinId="50" customBuiltin="1"/>
    <cellStyle name="40% - 輔色1" xfId="7" builtinId="31" customBuiltin="1"/>
    <cellStyle name="40% - 輔色2" xfId="8" builtinId="35" customBuiltin="1"/>
    <cellStyle name="40% - 輔色3" xfId="9" builtinId="39" customBuiltin="1"/>
    <cellStyle name="40% - 輔色4" xfId="10" builtinId="43" customBuiltin="1"/>
    <cellStyle name="40% - 輔色5" xfId="11" builtinId="47" customBuiltin="1"/>
    <cellStyle name="40% - 輔色6" xfId="12" builtinId="51" customBuiltin="1"/>
    <cellStyle name="60% - 輔色1" xfId="13" builtinId="32" customBuiltin="1"/>
    <cellStyle name="60% - 輔色2" xfId="14" builtinId="36" customBuiltin="1"/>
    <cellStyle name="60% - 輔色3" xfId="15" builtinId="40" customBuiltin="1"/>
    <cellStyle name="60% - 輔色4" xfId="16" builtinId="44" customBuiltin="1"/>
    <cellStyle name="60% - 輔色5" xfId="17" builtinId="48" customBuiltin="1"/>
    <cellStyle name="60% - 輔色6" xfId="18" builtinId="52" customBuiltin="1"/>
    <cellStyle name="一般" xfId="0" builtinId="0"/>
    <cellStyle name="一般 2 3" xfId="43"/>
    <cellStyle name="千分位" xfId="19" builtinId="3"/>
    <cellStyle name="中等" xfId="20" builtinId="28" customBuiltin="1"/>
    <cellStyle name="合計" xfId="21" builtinId="25" customBuiltin="1"/>
    <cellStyle name="好" xfId="22" builtinId="26" customBuiltin="1"/>
    <cellStyle name="計算方式" xfId="23" builtinId="22" customBuiltin="1"/>
    <cellStyle name="連結的儲存格" xfId="24" builtinId="24" customBuiltin="1"/>
    <cellStyle name="備註" xfId="25" builtinId="10" customBuiltin="1"/>
    <cellStyle name="說明文字" xfId="26" builtinId="53" customBuiltin="1"/>
    <cellStyle name="輔色1" xfId="27" builtinId="29" customBuiltin="1"/>
    <cellStyle name="輔色2" xfId="28" builtinId="33" customBuiltin="1"/>
    <cellStyle name="輔色3" xfId="29" builtinId="37" customBuiltin="1"/>
    <cellStyle name="輔色4" xfId="30" builtinId="41" customBuiltin="1"/>
    <cellStyle name="輔色5" xfId="31" builtinId="45" customBuiltin="1"/>
    <cellStyle name="輔色6" xfId="32" builtinId="49" customBuiltin="1"/>
    <cellStyle name="標題" xfId="33" builtinId="15" customBuiltin="1"/>
    <cellStyle name="標題 1" xfId="34" builtinId="16" customBuiltin="1"/>
    <cellStyle name="標題 2" xfId="35" builtinId="17" customBuiltin="1"/>
    <cellStyle name="標題 3" xfId="36" builtinId="18" customBuiltin="1"/>
    <cellStyle name="標題 4" xfId="37" builtinId="19" customBuiltin="1"/>
    <cellStyle name="輸入" xfId="38" builtinId="20" customBuiltin="1"/>
    <cellStyle name="輸出" xfId="39" builtinId="21" customBuiltin="1"/>
    <cellStyle name="檢查儲存格" xfId="40" builtinId="23" customBuiltin="1"/>
    <cellStyle name="壞" xfId="41" builtinId="27" customBuiltin="1"/>
    <cellStyle name="警告文字"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件數</c:v>
          </c:tx>
          <c:spPr>
            <a:solidFill>
              <a:srgbClr val="9999FF"/>
            </a:solidFill>
            <a:ln w="12700">
              <a:solidFill>
                <a:srgbClr val="000000"/>
              </a:solidFill>
              <a:prstDash val="solid"/>
            </a:ln>
          </c:spPr>
          <c:invertIfNegative val="0"/>
          <c:dPt>
            <c:idx val="1"/>
            <c:invertIfNegative val="0"/>
            <c:bubble3D val="0"/>
            <c:spPr>
              <a:blipFill dpi="0" rotWithShape="0">
                <a:blip xmlns:r="http://schemas.openxmlformats.org/officeDocument/2006/relationships" r:embed="rId1"/>
                <a:srcRect/>
                <a:tile tx="0" ty="0" sx="100000" sy="100000" flip="none" algn="tl"/>
              </a:blipFill>
              <a:ln w="12700">
                <a:solidFill>
                  <a:srgbClr val="000000"/>
                </a:solidFill>
                <a:prstDash val="solid"/>
              </a:ln>
            </c:spPr>
            <c:extLst xmlns:c16r2="http://schemas.microsoft.com/office/drawing/2015/06/chart">
              <c:ext xmlns:c16="http://schemas.microsoft.com/office/drawing/2014/chart" uri="{C3380CC4-5D6E-409C-BE32-E72D297353CC}">
                <c16:uniqueId val="{00000001-CA4B-4F68-AEA9-A31CB79B4C35}"/>
              </c:ext>
            </c:extLst>
          </c:dPt>
          <c:dLbls>
            <c:spPr>
              <a:noFill/>
              <a:ln w="25400">
                <a:noFill/>
              </a:ln>
            </c:spPr>
            <c:txPr>
              <a:bodyPr/>
              <a:lstStyle/>
              <a:p>
                <a:pPr>
                  <a:defRPr sz="150" b="0" i="0" u="none" strike="noStrike" baseline="0">
                    <a:solidFill>
                      <a:srgbClr val="000000"/>
                    </a:solidFill>
                    <a:latin typeface="新細明體"/>
                    <a:ea typeface="新細明體"/>
                    <a:cs typeface="新細明體"/>
                  </a:defRPr>
                </a:pPr>
                <a:endParaRPr lang="zh-TW"/>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'101學年度'!#REF!</c:f>
              <c:numCache>
                <c:formatCode>g/"通""用""格""式"</c:formatCode>
                <c:ptCount val="1"/>
                <c:pt idx="0">
                  <c:v>1</c:v>
                </c:pt>
              </c:numCache>
            </c:numRef>
          </c:val>
          <c:extLst xmlns:c16r2="http://schemas.microsoft.com/office/drawing/2015/06/chart">
            <c:ext xmlns:c16="http://schemas.microsoft.com/office/drawing/2014/chart" uri="{C3380CC4-5D6E-409C-BE32-E72D297353CC}">
              <c16:uniqueId val="{00000002-CA4B-4F68-AEA9-A31CB79B4C35}"/>
            </c:ext>
            <c:ext xmlns:c15="http://schemas.microsoft.com/office/drawing/2012/chart" uri="{02D57815-91ED-43cb-92C2-25804820EDAC}">
              <c15:filteredCategoryTitle>
                <c15:cat>
                  <c:numRef>
                    <c:extLst xmlns:c16r2="http://schemas.microsoft.com/office/drawing/2015/06/chart" xmlns:c16="http://schemas.microsoft.com/office/drawing/2014/chart">
                      <c:ext uri="{02D57815-91ED-43cb-92C2-25804820EDAC}">
                        <c15:formulaRef>
                          <c15:sqref>'101學年度'!#REF!</c15:sqref>
                        </c15:formulaRef>
                      </c:ext>
                    </c:extLst>
                    <c:numCache>
                      <c:formatCode>g/"通""用""格""式"</c:formatCode>
                      <c:ptCount val="1"/>
                      <c:pt idx="0">
                        <c:v>1</c:v>
                      </c:pt>
                    </c:numCache>
                  </c:numRef>
                </c15:cat>
              </c15:filteredCategoryTitle>
            </c:ext>
          </c:extLst>
        </c:ser>
        <c:dLbls>
          <c:showLegendKey val="0"/>
          <c:showVal val="0"/>
          <c:showCatName val="0"/>
          <c:showSerName val="0"/>
          <c:showPercent val="0"/>
          <c:showBubbleSize val="0"/>
        </c:dLbls>
        <c:gapWidth val="150"/>
        <c:axId val="136015760"/>
        <c:axId val="137482712"/>
      </c:barChart>
      <c:catAx>
        <c:axId val="136015760"/>
        <c:scaling>
          <c:orientation val="minMax"/>
        </c:scaling>
        <c:delete val="0"/>
        <c:axPos val="b"/>
        <c:numFmt formatCode="g/&quot;通&quot;&quot;用&quot;&quot;格&quot;&quot;式&quot;"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新細明體"/>
                <a:ea typeface="新細明體"/>
                <a:cs typeface="新細明體"/>
              </a:defRPr>
            </a:pPr>
            <a:endParaRPr lang="zh-TW"/>
          </a:p>
        </c:txPr>
        <c:crossAx val="137482712"/>
        <c:crosses val="autoZero"/>
        <c:auto val="1"/>
        <c:lblAlgn val="ctr"/>
        <c:lblOffset val="100"/>
        <c:tickLblSkip val="1"/>
        <c:tickMarkSkip val="1"/>
        <c:noMultiLvlLbl val="1"/>
      </c:catAx>
      <c:valAx>
        <c:axId val="137482712"/>
        <c:scaling>
          <c:orientation val="minMax"/>
        </c:scaling>
        <c:delete val="0"/>
        <c:axPos val="l"/>
        <c:majorGridlines>
          <c:spPr>
            <a:ln w="3175">
              <a:solidFill>
                <a:srgbClr val="000000"/>
              </a:solidFill>
              <a:prstDash val="solid"/>
            </a:ln>
          </c:spPr>
        </c:majorGridlines>
        <c:numFmt formatCode="g/&quot;通&quot;&quot;用&quot;&quot;格&quot;&quot;式&quot;"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新細明體"/>
                <a:ea typeface="新細明體"/>
                <a:cs typeface="新細明體"/>
              </a:defRPr>
            </a:pPr>
            <a:endParaRPr lang="zh-TW"/>
          </a:p>
        </c:txPr>
        <c:crossAx val="136015760"/>
        <c:crosses val="autoZero"/>
        <c:crossBetween val="between"/>
      </c:valAx>
      <c:spPr>
        <a:solidFill>
          <a:srgbClr val="C0C0C0"/>
        </a:solidFill>
        <a:ln w="3175">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TW"/>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0</xdr:colOff>
      <xdr:row>1</xdr:row>
      <xdr:rowOff>238125</xdr:rowOff>
    </xdr:from>
    <xdr:to>
      <xdr:col>8</xdr:col>
      <xdr:colOff>0</xdr:colOff>
      <xdr:row>8</xdr:row>
      <xdr:rowOff>85725</xdr:rowOff>
    </xdr:to>
    <xdr:graphicFrame macro="">
      <xdr:nvGraphicFramePr>
        <xdr:cNvPr id="103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986;&#23416;&#20013;&#24515;/&#21508;&#38917;&#26371;&#35696;&#24037;&#20316;&#22577;&#21578;/&#34892;&#25919;&#26371;&#35696;/&#31185;&#25216;&#22823;&#23416;/&#31185;&#22823;&#31532;7&#27425;&#34892;&#25919;&#26371;&#35696;&#24037;&#20316;&#22577;&#21578;/ORDR&#29986;&#23416;&#26696;&#20214;&#34920;10004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1)"/>
      <sheetName val="99(2)"/>
      <sheetName val="99國科會"/>
    </sheetNames>
    <sheetDataSet>
      <sheetData sheetId="0"/>
      <sheetData sheetId="1"/>
      <sheetData sheetId="2"/>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I26"/>
  <sheetViews>
    <sheetView tabSelected="1" view="pageBreakPreview" zoomScaleNormal="100" workbookViewId="0">
      <selection activeCell="A3" sqref="A3:I19"/>
    </sheetView>
  </sheetViews>
  <sheetFormatPr defaultColWidth="9" defaultRowHeight="16.2"/>
  <cols>
    <col min="1" max="1" width="5.44140625" customWidth="1"/>
    <col min="2" max="2" width="12.21875" customWidth="1"/>
    <col min="3" max="3" width="8.6640625" customWidth="1"/>
    <col min="4" max="4" width="8.88671875" customWidth="1"/>
    <col min="5" max="5" width="8.44140625" customWidth="1"/>
    <col min="6" max="6" width="9.109375" customWidth="1"/>
    <col min="7" max="7" width="12.77734375" style="63" customWidth="1"/>
    <col min="8" max="8" width="11.21875" customWidth="1"/>
    <col min="9" max="9" width="9.6640625" customWidth="1"/>
  </cols>
  <sheetData>
    <row r="1" spans="1:9" s="1" customFormat="1" ht="32.25" customHeight="1">
      <c r="A1" s="192" t="s">
        <v>36</v>
      </c>
      <c r="B1" s="192" t="s">
        <v>0</v>
      </c>
      <c r="C1" s="193" t="s">
        <v>65</v>
      </c>
      <c r="D1" s="194"/>
      <c r="E1" s="194"/>
      <c r="F1" s="194"/>
      <c r="G1" s="194"/>
      <c r="H1" s="98" t="s">
        <v>45</v>
      </c>
      <c r="I1" s="98" t="s">
        <v>21</v>
      </c>
    </row>
    <row r="2" spans="1:9" ht="36.75" customHeight="1">
      <c r="A2" s="192"/>
      <c r="B2" s="192"/>
      <c r="C2" s="98" t="s">
        <v>27</v>
      </c>
      <c r="D2" s="98" t="s">
        <v>18</v>
      </c>
      <c r="E2" s="98" t="s">
        <v>19</v>
      </c>
      <c r="F2" s="98" t="s">
        <v>20</v>
      </c>
      <c r="G2" s="99" t="s">
        <v>25</v>
      </c>
      <c r="H2" s="98" t="s">
        <v>22</v>
      </c>
      <c r="I2" s="98" t="s">
        <v>23</v>
      </c>
    </row>
    <row r="3" spans="1:9" ht="33" customHeight="1">
      <c r="A3" s="202" t="s">
        <v>24</v>
      </c>
      <c r="B3" s="203" t="s">
        <v>85</v>
      </c>
      <c r="C3" s="83">
        <v>6</v>
      </c>
      <c r="D3" s="179">
        <v>1</v>
      </c>
      <c r="E3" s="179">
        <f t="shared" ref="E3:E9" si="0">D3-C3</f>
        <v>-5</v>
      </c>
      <c r="F3" s="180">
        <f t="shared" ref="F3:F19" si="1">D3/C3</f>
        <v>0.16666666666666666</v>
      </c>
      <c r="G3" s="181">
        <f>SUM(東南經貿與金融學程!J:J)</f>
        <v>300000</v>
      </c>
      <c r="H3" s="67">
        <v>0</v>
      </c>
      <c r="I3" s="179">
        <f t="shared" ref="I3:I19" si="2">D3-H3</f>
        <v>1</v>
      </c>
    </row>
    <row r="4" spans="1:9" s="81" customFormat="1" ht="33" customHeight="1">
      <c r="A4" s="202"/>
      <c r="B4" s="178" t="s">
        <v>44</v>
      </c>
      <c r="C4" s="83">
        <v>10</v>
      </c>
      <c r="D4" s="179">
        <v>3</v>
      </c>
      <c r="E4" s="179">
        <f t="shared" si="0"/>
        <v>-7</v>
      </c>
      <c r="F4" s="180">
        <f t="shared" si="1"/>
        <v>0.3</v>
      </c>
      <c r="G4" s="181">
        <f>SUM(資電系!J:J)</f>
        <v>685000</v>
      </c>
      <c r="H4" s="67">
        <v>5</v>
      </c>
      <c r="I4" s="179">
        <f t="shared" si="2"/>
        <v>-2</v>
      </c>
    </row>
    <row r="5" spans="1:9" s="166" customFormat="1" ht="33" customHeight="1">
      <c r="A5" s="202"/>
      <c r="B5" s="178" t="s">
        <v>1</v>
      </c>
      <c r="C5" s="178">
        <v>12</v>
      </c>
      <c r="D5" s="204">
        <v>2</v>
      </c>
      <c r="E5" s="179">
        <f t="shared" si="0"/>
        <v>-10</v>
      </c>
      <c r="F5" s="180">
        <f t="shared" si="1"/>
        <v>0.16666666666666666</v>
      </c>
      <c r="G5" s="181">
        <f>SUM(企管系!J:J)</f>
        <v>461000</v>
      </c>
      <c r="H5" s="205">
        <v>10.5</v>
      </c>
      <c r="I5" s="179">
        <f t="shared" si="2"/>
        <v>-8.5</v>
      </c>
    </row>
    <row r="6" spans="1:9" s="166" customFormat="1" ht="33" customHeight="1">
      <c r="A6" s="202"/>
      <c r="B6" s="178" t="s">
        <v>2</v>
      </c>
      <c r="C6" s="83">
        <v>13</v>
      </c>
      <c r="D6" s="179">
        <v>7</v>
      </c>
      <c r="E6" s="179">
        <f t="shared" si="0"/>
        <v>-6</v>
      </c>
      <c r="F6" s="180">
        <f t="shared" si="1"/>
        <v>0.53846153846153844</v>
      </c>
      <c r="G6" s="181">
        <f>SUM(行銷系!J:J)</f>
        <v>1083000</v>
      </c>
      <c r="H6" s="67">
        <v>5</v>
      </c>
      <c r="I6" s="179">
        <f t="shared" si="2"/>
        <v>2</v>
      </c>
    </row>
    <row r="7" spans="1:9" ht="33" customHeight="1">
      <c r="A7" s="202"/>
      <c r="B7" s="68" t="s">
        <v>40</v>
      </c>
      <c r="C7" s="68">
        <v>6</v>
      </c>
      <c r="D7" s="206">
        <v>0</v>
      </c>
      <c r="E7" s="206">
        <f t="shared" si="0"/>
        <v>-6</v>
      </c>
      <c r="F7" s="180">
        <f t="shared" si="1"/>
        <v>0</v>
      </c>
      <c r="G7" s="181">
        <f>SUM(公管所!J:J)</f>
        <v>0</v>
      </c>
      <c r="H7" s="69">
        <v>3</v>
      </c>
      <c r="I7" s="179">
        <f t="shared" si="2"/>
        <v>-3</v>
      </c>
    </row>
    <row r="8" spans="1:9" ht="33" customHeight="1">
      <c r="A8" s="202" t="s">
        <v>41</v>
      </c>
      <c r="B8" s="178" t="s">
        <v>29</v>
      </c>
      <c r="C8" s="83">
        <v>9</v>
      </c>
      <c r="D8" s="179">
        <v>1</v>
      </c>
      <c r="E8" s="179">
        <f t="shared" si="0"/>
        <v>-8</v>
      </c>
      <c r="F8" s="180">
        <f t="shared" si="1"/>
        <v>0.1111111111111111</v>
      </c>
      <c r="G8" s="181">
        <f>SUM(視傳系!J:J)</f>
        <v>69000</v>
      </c>
      <c r="H8" s="67">
        <v>3</v>
      </c>
      <c r="I8" s="179">
        <f t="shared" si="2"/>
        <v>-2</v>
      </c>
    </row>
    <row r="9" spans="1:9" ht="33" customHeight="1">
      <c r="A9" s="202"/>
      <c r="B9" s="178" t="s">
        <v>30</v>
      </c>
      <c r="C9" s="83">
        <v>7</v>
      </c>
      <c r="D9" s="179">
        <v>2</v>
      </c>
      <c r="E9" s="179">
        <f t="shared" si="0"/>
        <v>-5</v>
      </c>
      <c r="F9" s="180">
        <f t="shared" si="1"/>
        <v>0.2857142857142857</v>
      </c>
      <c r="G9" s="181">
        <f>SUM(多動系!J:J)</f>
        <v>209500</v>
      </c>
      <c r="H9" s="67">
        <v>5</v>
      </c>
      <c r="I9" s="179">
        <f t="shared" si="2"/>
        <v>-3</v>
      </c>
    </row>
    <row r="10" spans="1:9" ht="33" customHeight="1">
      <c r="A10" s="202"/>
      <c r="B10" s="178" t="s">
        <v>46</v>
      </c>
      <c r="C10" s="83">
        <v>8</v>
      </c>
      <c r="D10" s="179">
        <v>3</v>
      </c>
      <c r="E10" s="179">
        <f>D10-C10</f>
        <v>-5</v>
      </c>
      <c r="F10" s="180">
        <f t="shared" si="1"/>
        <v>0.375</v>
      </c>
      <c r="G10" s="181">
        <f>SUM(時尚系!J:J)</f>
        <v>320000</v>
      </c>
      <c r="H10" s="67">
        <v>4</v>
      </c>
      <c r="I10" s="179">
        <f t="shared" si="2"/>
        <v>-1</v>
      </c>
    </row>
    <row r="11" spans="1:9" ht="33" customHeight="1">
      <c r="A11" s="202"/>
      <c r="B11" s="178" t="s">
        <v>39</v>
      </c>
      <c r="C11" s="83">
        <v>6</v>
      </c>
      <c r="D11" s="179">
        <v>1</v>
      </c>
      <c r="E11" s="179">
        <f>D11-C11</f>
        <v>-5</v>
      </c>
      <c r="F11" s="180">
        <f t="shared" si="1"/>
        <v>0.16666666666666666</v>
      </c>
      <c r="G11" s="181">
        <f>SUM(創設系!J:J)</f>
        <v>100000</v>
      </c>
      <c r="H11" s="67">
        <v>3</v>
      </c>
      <c r="I11" s="179">
        <f t="shared" si="2"/>
        <v>-2</v>
      </c>
    </row>
    <row r="12" spans="1:9" ht="33" customHeight="1">
      <c r="A12" s="202" t="s">
        <v>42</v>
      </c>
      <c r="B12" s="178" t="s">
        <v>28</v>
      </c>
      <c r="C12" s="83">
        <v>8</v>
      </c>
      <c r="D12" s="179">
        <v>4</v>
      </c>
      <c r="E12" s="179">
        <f t="shared" ref="E12:E20" si="3">D12-C12</f>
        <v>-4</v>
      </c>
      <c r="F12" s="180">
        <f t="shared" si="1"/>
        <v>0.5</v>
      </c>
      <c r="G12" s="181">
        <f>SUM(應外系!J:J)</f>
        <v>300000</v>
      </c>
      <c r="H12" s="67">
        <v>3</v>
      </c>
      <c r="I12" s="179">
        <f t="shared" si="2"/>
        <v>1</v>
      </c>
    </row>
    <row r="13" spans="1:9" s="81" customFormat="1" ht="33" customHeight="1">
      <c r="A13" s="202"/>
      <c r="B13" s="178" t="s">
        <v>31</v>
      </c>
      <c r="C13" s="83">
        <v>22</v>
      </c>
      <c r="D13" s="179">
        <v>7</v>
      </c>
      <c r="E13" s="179">
        <f t="shared" si="3"/>
        <v>-15</v>
      </c>
      <c r="F13" s="180">
        <f t="shared" si="1"/>
        <v>0.31818181818181818</v>
      </c>
      <c r="G13" s="181">
        <f>SUM(觀餐系!J:J)</f>
        <v>680000</v>
      </c>
      <c r="H13" s="67">
        <v>7</v>
      </c>
      <c r="I13" s="179">
        <f t="shared" si="2"/>
        <v>0</v>
      </c>
    </row>
    <row r="14" spans="1:9" s="81" customFormat="1" ht="33" customHeight="1">
      <c r="A14" s="202"/>
      <c r="B14" s="178" t="s">
        <v>32</v>
      </c>
      <c r="C14" s="83">
        <v>9</v>
      </c>
      <c r="D14" s="179">
        <v>4</v>
      </c>
      <c r="E14" s="179">
        <f t="shared" si="3"/>
        <v>-5</v>
      </c>
      <c r="F14" s="180">
        <f t="shared" si="1"/>
        <v>0.44444444444444442</v>
      </c>
      <c r="G14" s="181">
        <f>SUM(觀光系!J:J)</f>
        <v>920000</v>
      </c>
      <c r="H14" s="67">
        <v>2</v>
      </c>
      <c r="I14" s="179">
        <f t="shared" si="2"/>
        <v>2</v>
      </c>
    </row>
    <row r="15" spans="1:9" s="81" customFormat="1" ht="33" customHeight="1">
      <c r="A15" s="202"/>
      <c r="B15" s="178" t="s">
        <v>33</v>
      </c>
      <c r="C15" s="83">
        <v>9</v>
      </c>
      <c r="D15" s="179">
        <v>2</v>
      </c>
      <c r="E15" s="179">
        <f t="shared" si="3"/>
        <v>-7</v>
      </c>
      <c r="F15" s="180">
        <f t="shared" si="1"/>
        <v>0.22222222222222221</v>
      </c>
      <c r="G15" s="181">
        <f>SUM(廚藝系!J:J)</f>
        <v>200000</v>
      </c>
      <c r="H15" s="67">
        <v>5</v>
      </c>
      <c r="I15" s="179">
        <f t="shared" si="2"/>
        <v>-3</v>
      </c>
    </row>
    <row r="16" spans="1:9" s="166" customFormat="1" ht="33" customHeight="1">
      <c r="A16" s="202" t="s">
        <v>35</v>
      </c>
      <c r="B16" s="178" t="s">
        <v>60</v>
      </c>
      <c r="C16" s="178">
        <v>9</v>
      </c>
      <c r="D16" s="204">
        <v>9</v>
      </c>
      <c r="E16" s="204">
        <f t="shared" si="3"/>
        <v>0</v>
      </c>
      <c r="F16" s="180">
        <f t="shared" si="1"/>
        <v>1</v>
      </c>
      <c r="G16" s="207">
        <f>SUM(生技系!J:J)</f>
        <v>1942400</v>
      </c>
      <c r="H16" s="205">
        <v>10</v>
      </c>
      <c r="I16" s="179">
        <f t="shared" si="2"/>
        <v>-1</v>
      </c>
    </row>
    <row r="17" spans="1:9" s="81" customFormat="1" ht="33" customHeight="1">
      <c r="A17" s="202"/>
      <c r="B17" s="178" t="s">
        <v>34</v>
      </c>
      <c r="C17" s="83">
        <v>10</v>
      </c>
      <c r="D17" s="179">
        <v>6</v>
      </c>
      <c r="E17" s="179">
        <f t="shared" si="3"/>
        <v>-4</v>
      </c>
      <c r="F17" s="180">
        <f t="shared" si="1"/>
        <v>0.6</v>
      </c>
      <c r="G17" s="207">
        <f>SUM(幼保系!J:J)</f>
        <v>4176244</v>
      </c>
      <c r="H17" s="67">
        <v>6</v>
      </c>
      <c r="I17" s="179">
        <f t="shared" si="2"/>
        <v>0</v>
      </c>
    </row>
    <row r="18" spans="1:9" ht="33" customHeight="1">
      <c r="A18" s="202"/>
      <c r="B18" s="178" t="s">
        <v>43</v>
      </c>
      <c r="C18" s="83">
        <v>6</v>
      </c>
      <c r="D18" s="179">
        <v>3</v>
      </c>
      <c r="E18" s="179">
        <f t="shared" si="3"/>
        <v>-3</v>
      </c>
      <c r="F18" s="180">
        <f t="shared" si="1"/>
        <v>0.5</v>
      </c>
      <c r="G18" s="207">
        <f>SUM(運保系!J:J)</f>
        <v>212660</v>
      </c>
      <c r="H18" s="67">
        <v>1</v>
      </c>
      <c r="I18" s="179">
        <f t="shared" si="2"/>
        <v>2</v>
      </c>
    </row>
    <row r="19" spans="1:9" ht="33" customHeight="1">
      <c r="A19" s="202" t="s">
        <v>58</v>
      </c>
      <c r="B19" s="202"/>
      <c r="C19" s="83">
        <v>1</v>
      </c>
      <c r="D19" s="179">
        <v>1</v>
      </c>
      <c r="E19" s="179">
        <f>D19-C19</f>
        <v>0</v>
      </c>
      <c r="F19" s="180">
        <f t="shared" si="1"/>
        <v>1</v>
      </c>
      <c r="G19" s="207">
        <f>SUM(通識中心!J:J)</f>
        <v>100000</v>
      </c>
      <c r="H19" s="67">
        <v>2</v>
      </c>
      <c r="I19" s="179">
        <f t="shared" si="2"/>
        <v>-1</v>
      </c>
    </row>
    <row r="20" spans="1:9" ht="33" customHeight="1">
      <c r="A20" s="195" t="s">
        <v>400</v>
      </c>
      <c r="B20" s="196"/>
      <c r="C20" s="187">
        <v>1</v>
      </c>
      <c r="D20" s="100">
        <v>1</v>
      </c>
      <c r="E20" s="100">
        <f t="shared" si="3"/>
        <v>0</v>
      </c>
      <c r="F20" s="101">
        <f>D20/C20</f>
        <v>1</v>
      </c>
      <c r="G20" s="103">
        <f>SUM(校長室!J:J)</f>
        <v>983700</v>
      </c>
      <c r="H20" s="38">
        <v>0</v>
      </c>
      <c r="I20" s="100">
        <v>0</v>
      </c>
    </row>
    <row r="21" spans="1:9" ht="33" customHeight="1">
      <c r="A21" s="191" t="s">
        <v>3</v>
      </c>
      <c r="B21" s="191"/>
      <c r="C21" s="62">
        <f>SUM(C3:C20)</f>
        <v>152</v>
      </c>
      <c r="D21" s="100">
        <f>SUM(D3:D20)</f>
        <v>57</v>
      </c>
      <c r="E21" s="62"/>
      <c r="F21" s="100"/>
      <c r="G21" s="102">
        <f>SUM(G3:G20)</f>
        <v>12742504</v>
      </c>
      <c r="H21" s="104">
        <f>SUM(H3:H19)</f>
        <v>74.5</v>
      </c>
      <c r="I21" s="11"/>
    </row>
    <row r="22" spans="1:9" ht="44.25" customHeight="1">
      <c r="A22" s="189" t="s">
        <v>399</v>
      </c>
      <c r="B22" s="190"/>
      <c r="C22" s="190"/>
      <c r="D22" s="190"/>
      <c r="E22" s="190"/>
      <c r="F22" s="190"/>
      <c r="G22" s="190"/>
      <c r="H22" s="190"/>
      <c r="I22" s="190"/>
    </row>
    <row r="26" spans="1:9">
      <c r="G26"/>
    </row>
  </sheetData>
  <mergeCells count="11">
    <mergeCell ref="A22:I22"/>
    <mergeCell ref="A21:B21"/>
    <mergeCell ref="A1:A2"/>
    <mergeCell ref="A3:A7"/>
    <mergeCell ref="B1:B2"/>
    <mergeCell ref="A8:A11"/>
    <mergeCell ref="A12:A15"/>
    <mergeCell ref="A16:A18"/>
    <mergeCell ref="A19:B19"/>
    <mergeCell ref="C1:G1"/>
    <mergeCell ref="A20:B20"/>
  </mergeCells>
  <phoneticPr fontId="18" type="noConversion"/>
  <printOptions horizontalCentered="1"/>
  <pageMargins left="0.19685039370078741" right="0.19685039370078741" top="0.94488188976377963" bottom="0.78740157480314965" header="0.51181102362204722" footer="0.51181102362204722"/>
  <pageSetup paperSize="9" firstPageNumber="4294963191" orientation="portrait" r:id="rId1"/>
  <headerFooter alignWithMargins="0">
    <oddHeader>&amp;C&amp;"細明體,粗體"&amp;11 &amp;"微軟正黑體,粗體"107學年度各系產學合作計畫(科技部計畫)件數統計表</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view="pageBreakPreview" zoomScale="80" zoomScaleNormal="100" zoomScaleSheetLayoutView="80" workbookViewId="0">
      <selection activeCell="J4" sqref="J4"/>
    </sheetView>
  </sheetViews>
  <sheetFormatPr defaultColWidth="9" defaultRowHeight="16.2"/>
  <cols>
    <col min="1" max="1" width="9.109375" style="16" bestFit="1" customWidth="1"/>
    <col min="2" max="2" width="17.77734375" style="16" customWidth="1"/>
    <col min="3" max="3" width="18.77734375" style="16" customWidth="1"/>
    <col min="4" max="5" width="9" style="16"/>
    <col min="6" max="6" width="12.77734375" style="16" customWidth="1"/>
    <col min="7" max="7" width="11.21875" style="16" customWidth="1"/>
    <col min="8" max="8" width="9" style="16"/>
    <col min="9" max="9" width="11.77734375" style="16" customWidth="1"/>
    <col min="10" max="10" width="13.33203125" style="16" customWidth="1"/>
    <col min="11" max="11" width="9.77734375" style="16" bestFit="1" customWidth="1"/>
    <col min="12" max="12" width="12.6640625" style="16" customWidth="1"/>
    <col min="13" max="13" width="12.109375" style="16" customWidth="1"/>
  </cols>
  <sheetData>
    <row r="1" spans="1:13" ht="28.8">
      <c r="A1" s="2" t="s">
        <v>4</v>
      </c>
      <c r="B1" s="3" t="s">
        <v>5</v>
      </c>
      <c r="C1" s="4" t="s">
        <v>6</v>
      </c>
      <c r="D1" s="4" t="s">
        <v>7</v>
      </c>
      <c r="E1" s="5" t="s">
        <v>8</v>
      </c>
      <c r="F1" s="4" t="s">
        <v>9</v>
      </c>
      <c r="G1" s="4" t="s">
        <v>10</v>
      </c>
      <c r="H1" s="4" t="s">
        <v>11</v>
      </c>
      <c r="I1" s="6" t="s">
        <v>12</v>
      </c>
      <c r="J1" s="7" t="s">
        <v>13</v>
      </c>
      <c r="K1" s="7" t="s">
        <v>14</v>
      </c>
      <c r="L1" s="6" t="s">
        <v>15</v>
      </c>
      <c r="M1" s="6" t="s">
        <v>16</v>
      </c>
    </row>
    <row r="2" spans="1:13" ht="54.75" customHeight="1">
      <c r="A2" s="138">
        <v>107</v>
      </c>
      <c r="B2" s="9" t="s">
        <v>96</v>
      </c>
      <c r="C2" s="36" t="s">
        <v>97</v>
      </c>
      <c r="D2" s="25" t="s">
        <v>98</v>
      </c>
      <c r="E2" s="138" t="s">
        <v>7</v>
      </c>
      <c r="F2" s="9" t="s">
        <v>99</v>
      </c>
      <c r="G2" s="36" t="s">
        <v>72</v>
      </c>
      <c r="H2" s="9" t="s">
        <v>100</v>
      </c>
      <c r="I2" s="37"/>
      <c r="J2" s="38">
        <v>90000</v>
      </c>
      <c r="K2" s="38">
        <v>90000</v>
      </c>
      <c r="L2" s="38">
        <v>10800</v>
      </c>
      <c r="M2" s="138" t="s">
        <v>74</v>
      </c>
    </row>
    <row r="3" spans="1:13" ht="47.25" customHeight="1">
      <c r="A3" s="68">
        <v>107</v>
      </c>
      <c r="B3" s="71" t="s">
        <v>146</v>
      </c>
      <c r="C3" s="72" t="s">
        <v>147</v>
      </c>
      <c r="D3" s="73" t="s">
        <v>152</v>
      </c>
      <c r="E3" s="68" t="s">
        <v>148</v>
      </c>
      <c r="F3" s="71" t="s">
        <v>149</v>
      </c>
      <c r="G3" s="72" t="s">
        <v>153</v>
      </c>
      <c r="H3" s="71" t="s">
        <v>150</v>
      </c>
      <c r="I3" s="74"/>
      <c r="J3" s="69">
        <v>119500</v>
      </c>
      <c r="K3" s="69">
        <v>119500</v>
      </c>
      <c r="L3" s="69">
        <v>14340</v>
      </c>
      <c r="M3" s="75" t="s">
        <v>151</v>
      </c>
    </row>
    <row r="4" spans="1:13" ht="67.5" customHeight="1">
      <c r="A4" s="44"/>
      <c r="B4" s="45"/>
      <c r="C4" s="47"/>
      <c r="D4" s="46"/>
      <c r="E4" s="54"/>
      <c r="F4" s="45"/>
      <c r="G4" s="47"/>
      <c r="H4" s="45"/>
      <c r="I4" s="48"/>
      <c r="J4" s="49"/>
      <c r="K4" s="49"/>
      <c r="L4" s="49"/>
      <c r="M4" s="44"/>
    </row>
    <row r="5" spans="1:13" ht="54" customHeight="1">
      <c r="A5" s="75"/>
      <c r="B5" s="71"/>
      <c r="C5" s="90"/>
      <c r="D5" s="91"/>
      <c r="E5" s="68"/>
      <c r="F5" s="92"/>
      <c r="G5" s="90"/>
      <c r="H5" s="71"/>
      <c r="I5" s="94"/>
      <c r="J5" s="69"/>
      <c r="K5" s="69"/>
      <c r="L5" s="69"/>
      <c r="M5" s="68"/>
    </row>
    <row r="6" spans="1:13" ht="61.5" customHeight="1">
      <c r="A6" s="83"/>
      <c r="B6" s="71"/>
      <c r="C6" s="90"/>
      <c r="D6" s="91"/>
      <c r="E6" s="75"/>
      <c r="F6" s="92"/>
      <c r="G6" s="90"/>
      <c r="H6" s="71"/>
      <c r="I6" s="94"/>
      <c r="J6" s="69"/>
      <c r="K6" s="69"/>
      <c r="L6" s="69"/>
      <c r="M6" s="75"/>
    </row>
    <row r="7" spans="1:13" ht="45" customHeight="1">
      <c r="A7" s="44"/>
      <c r="B7" s="45"/>
      <c r="C7" s="47"/>
      <c r="D7" s="46"/>
      <c r="E7" s="44"/>
      <c r="F7" s="45"/>
      <c r="G7" s="47"/>
      <c r="H7" s="45"/>
      <c r="I7" s="48"/>
      <c r="J7" s="49"/>
      <c r="K7" s="49"/>
      <c r="L7" s="49"/>
      <c r="M7" s="44"/>
    </row>
    <row r="8" spans="1:13" ht="55.5" customHeight="1">
      <c r="A8" s="34"/>
      <c r="B8" s="9"/>
      <c r="C8" s="36"/>
      <c r="D8" s="25"/>
      <c r="E8" s="25"/>
      <c r="F8" s="9"/>
      <c r="G8" s="36"/>
      <c r="H8" s="9"/>
      <c r="I8" s="37"/>
      <c r="J8" s="38"/>
      <c r="K8" s="38"/>
      <c r="L8" s="38"/>
      <c r="M8" s="34"/>
    </row>
    <row r="9" spans="1:13" ht="69.75" customHeight="1">
      <c r="A9" s="34"/>
      <c r="B9" s="9"/>
      <c r="C9" s="36"/>
      <c r="D9" s="25"/>
      <c r="E9" s="25"/>
      <c r="F9" s="9"/>
      <c r="G9" s="36"/>
      <c r="H9" s="9"/>
      <c r="I9" s="37"/>
      <c r="J9" s="38"/>
      <c r="K9" s="38"/>
      <c r="L9" s="38"/>
      <c r="M9" s="34"/>
    </row>
    <row r="10" spans="1:13" ht="71.25" customHeight="1">
      <c r="A10" s="34"/>
      <c r="B10" s="9"/>
      <c r="C10" s="36"/>
      <c r="D10" s="25"/>
      <c r="E10" s="25"/>
      <c r="F10" s="9"/>
      <c r="G10" s="36"/>
      <c r="H10" s="9"/>
      <c r="I10" s="37"/>
      <c r="J10" s="38"/>
      <c r="K10" s="38"/>
      <c r="L10" s="38"/>
      <c r="M10" s="34"/>
    </row>
  </sheetData>
  <sortState ref="A2:M10">
    <sortCondition ref="B2"/>
  </sortState>
  <phoneticPr fontId="18" type="noConversion"/>
  <pageMargins left="0.2" right="0.18958333333333335" top="1" bottom="1" header="0.5" footer="0.5"/>
  <pageSetup paperSize="9" scale="78" firstPageNumber="429496319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view="pageBreakPreview" zoomScale="80" zoomScaleNormal="100" zoomScaleSheetLayoutView="80" workbookViewId="0">
      <selection activeCell="I5" sqref="I5"/>
    </sheetView>
  </sheetViews>
  <sheetFormatPr defaultColWidth="9" defaultRowHeight="16.2"/>
  <cols>
    <col min="1" max="1" width="9.109375" style="16" bestFit="1" customWidth="1"/>
    <col min="2" max="2" width="17.77734375" style="16" customWidth="1"/>
    <col min="3" max="3" width="18.77734375" style="16" customWidth="1"/>
    <col min="4" max="5" width="9" style="16"/>
    <col min="6" max="6" width="12.77734375" style="16" customWidth="1"/>
    <col min="7" max="7" width="10.6640625" style="16" customWidth="1"/>
    <col min="8" max="8" width="9" style="16"/>
    <col min="9" max="9" width="11.77734375" style="16" customWidth="1"/>
    <col min="10" max="10" width="13.33203125" style="16" customWidth="1"/>
    <col min="11" max="11" width="9.77734375" style="16" bestFit="1" customWidth="1"/>
    <col min="12" max="12" width="12.6640625" style="16" customWidth="1"/>
    <col min="13" max="13" width="12.109375" style="16" customWidth="1"/>
  </cols>
  <sheetData>
    <row r="1" spans="1:13" ht="39.75" customHeight="1">
      <c r="A1" s="19" t="s">
        <v>4</v>
      </c>
      <c r="B1" s="19" t="s">
        <v>5</v>
      </c>
      <c r="C1" s="20" t="s">
        <v>6</v>
      </c>
      <c r="D1" s="20" t="s">
        <v>7</v>
      </c>
      <c r="E1" s="21" t="s">
        <v>8</v>
      </c>
      <c r="F1" s="20" t="s">
        <v>9</v>
      </c>
      <c r="G1" s="20" t="s">
        <v>10</v>
      </c>
      <c r="H1" s="20" t="s">
        <v>11</v>
      </c>
      <c r="I1" s="22" t="s">
        <v>12</v>
      </c>
      <c r="J1" s="23" t="s">
        <v>13</v>
      </c>
      <c r="K1" s="23" t="s">
        <v>14</v>
      </c>
      <c r="L1" s="22" t="s">
        <v>15</v>
      </c>
      <c r="M1" s="22" t="s">
        <v>16</v>
      </c>
    </row>
    <row r="2" spans="1:13" ht="62.25" customHeight="1">
      <c r="A2" s="147">
        <v>107</v>
      </c>
      <c r="B2" s="71" t="s">
        <v>129</v>
      </c>
      <c r="C2" s="72" t="s">
        <v>138</v>
      </c>
      <c r="D2" s="73" t="s">
        <v>133</v>
      </c>
      <c r="E2" s="75" t="s">
        <v>130</v>
      </c>
      <c r="F2" s="71" t="s">
        <v>134</v>
      </c>
      <c r="G2" s="72" t="s">
        <v>135</v>
      </c>
      <c r="H2" s="71" t="s">
        <v>136</v>
      </c>
      <c r="I2" s="105"/>
      <c r="J2" s="69">
        <v>110000</v>
      </c>
      <c r="K2" s="69">
        <v>110000</v>
      </c>
      <c r="L2" s="69">
        <v>13200</v>
      </c>
      <c r="M2" s="75" t="s">
        <v>137</v>
      </c>
    </row>
    <row r="3" spans="1:13" ht="72" customHeight="1">
      <c r="A3" s="68">
        <v>107</v>
      </c>
      <c r="B3" s="71" t="s">
        <v>131</v>
      </c>
      <c r="C3" s="72" t="s">
        <v>132</v>
      </c>
      <c r="D3" s="73" t="s">
        <v>133</v>
      </c>
      <c r="E3" s="75" t="s">
        <v>119</v>
      </c>
      <c r="F3" s="71" t="s">
        <v>134</v>
      </c>
      <c r="G3" s="72" t="s">
        <v>135</v>
      </c>
      <c r="H3" s="71" t="s">
        <v>136</v>
      </c>
      <c r="I3" s="74"/>
      <c r="J3" s="69">
        <v>110000</v>
      </c>
      <c r="K3" s="69">
        <v>110000</v>
      </c>
      <c r="L3" s="69">
        <v>13200</v>
      </c>
      <c r="M3" s="75" t="s">
        <v>137</v>
      </c>
    </row>
    <row r="4" spans="1:13" ht="105" customHeight="1">
      <c r="A4" s="75">
        <v>107</v>
      </c>
      <c r="B4" s="71" t="s">
        <v>197</v>
      </c>
      <c r="C4" s="76" t="s">
        <v>198</v>
      </c>
      <c r="D4" s="77" t="s">
        <v>199</v>
      </c>
      <c r="E4" s="75" t="s">
        <v>7</v>
      </c>
      <c r="F4" s="78" t="s">
        <v>200</v>
      </c>
      <c r="G4" s="76" t="s">
        <v>201</v>
      </c>
      <c r="H4" s="71" t="s">
        <v>202</v>
      </c>
      <c r="I4" s="79"/>
      <c r="J4" s="80">
        <v>100000</v>
      </c>
      <c r="K4" s="80">
        <v>100000</v>
      </c>
      <c r="L4" s="80">
        <v>15000</v>
      </c>
      <c r="M4" s="75" t="s">
        <v>74</v>
      </c>
    </row>
    <row r="5" spans="1:13" ht="57.75" customHeight="1">
      <c r="A5" s="62"/>
      <c r="B5" s="71"/>
      <c r="C5" s="72"/>
      <c r="D5" s="73"/>
      <c r="E5" s="87"/>
      <c r="F5" s="71"/>
      <c r="G5" s="72"/>
      <c r="H5" s="71"/>
      <c r="I5" s="74"/>
      <c r="J5" s="88"/>
      <c r="K5" s="69"/>
      <c r="L5" s="69"/>
      <c r="M5" s="87"/>
    </row>
    <row r="6" spans="1:13" ht="69.75" customHeight="1">
      <c r="A6" s="68"/>
      <c r="B6" s="71"/>
      <c r="C6" s="90"/>
      <c r="D6" s="91"/>
      <c r="E6" s="87"/>
      <c r="F6" s="92"/>
      <c r="G6" s="90"/>
      <c r="H6" s="92"/>
      <c r="I6" s="94"/>
      <c r="J6" s="67"/>
      <c r="K6" s="69"/>
      <c r="L6" s="69"/>
      <c r="M6" s="75"/>
    </row>
    <row r="7" spans="1:13" ht="64.5" customHeight="1">
      <c r="A7" s="34"/>
      <c r="B7" s="9"/>
      <c r="C7" s="36"/>
      <c r="D7" s="34"/>
      <c r="E7" s="34"/>
      <c r="F7" s="9"/>
      <c r="G7" s="36"/>
      <c r="H7" s="9"/>
      <c r="I7" s="37"/>
      <c r="J7" s="38"/>
      <c r="K7" s="38"/>
      <c r="L7" s="38"/>
      <c r="M7" s="34"/>
    </row>
    <row r="8" spans="1:13" ht="57" customHeight="1">
      <c r="A8" s="34"/>
      <c r="B8" s="9"/>
      <c r="C8" s="36"/>
      <c r="D8" s="34"/>
      <c r="E8" s="34"/>
      <c r="F8" s="9"/>
      <c r="G8" s="36"/>
      <c r="H8" s="9"/>
      <c r="I8" s="37"/>
      <c r="J8" s="38"/>
      <c r="K8" s="38"/>
      <c r="L8" s="38"/>
      <c r="M8" s="34"/>
    </row>
    <row r="9" spans="1:13" ht="62.25" customHeight="1">
      <c r="A9" s="34"/>
      <c r="B9" s="9"/>
      <c r="C9" s="36"/>
      <c r="D9" s="34"/>
      <c r="E9" s="34"/>
      <c r="F9" s="9"/>
      <c r="G9" s="36"/>
      <c r="H9" s="9"/>
      <c r="I9" s="37"/>
      <c r="J9" s="38"/>
      <c r="K9" s="38"/>
      <c r="L9" s="38"/>
      <c r="M9" s="34"/>
    </row>
    <row r="10" spans="1:13" ht="48.75" customHeight="1">
      <c r="A10" s="34"/>
      <c r="B10" s="43"/>
      <c r="C10" s="40"/>
      <c r="D10" s="39"/>
      <c r="E10" s="34"/>
      <c r="F10" s="40"/>
      <c r="G10" s="40"/>
      <c r="H10" s="40"/>
      <c r="I10" s="41"/>
      <c r="J10" s="42"/>
      <c r="K10" s="38"/>
      <c r="L10" s="15"/>
      <c r="M10" s="34"/>
    </row>
  </sheetData>
  <phoneticPr fontId="18" type="noConversion"/>
  <pageMargins left="0.2" right="0.18958333333333335" top="1" bottom="1" header="0.5" footer="0.5"/>
  <pageSetup paperSize="9" scale="78" firstPageNumber="429496319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view="pageBreakPreview" zoomScale="80" zoomScaleNormal="100" zoomScaleSheetLayoutView="80" workbookViewId="0">
      <selection activeCell="A2" sqref="A2:M2"/>
    </sheetView>
  </sheetViews>
  <sheetFormatPr defaultColWidth="9" defaultRowHeight="16.2"/>
  <cols>
    <col min="1" max="1" width="9.109375" style="16" bestFit="1" customWidth="1"/>
    <col min="2" max="2" width="17.77734375" style="16" customWidth="1"/>
    <col min="3" max="3" width="18.77734375" style="16" customWidth="1"/>
    <col min="4" max="5" width="9" style="16"/>
    <col min="6" max="6" width="12.77734375" style="16" customWidth="1"/>
    <col min="7" max="7" width="10.6640625" style="16" customWidth="1"/>
    <col min="8" max="8" width="9" style="16"/>
    <col min="9" max="9" width="11.77734375" style="16" customWidth="1"/>
    <col min="10" max="10" width="13.33203125" style="16" customWidth="1"/>
    <col min="11" max="11" width="9.77734375" style="16" bestFit="1" customWidth="1"/>
    <col min="12" max="12" width="12.6640625" style="16" customWidth="1"/>
    <col min="13" max="13" width="12.109375" style="16" customWidth="1"/>
  </cols>
  <sheetData>
    <row r="1" spans="1:13" ht="28.8">
      <c r="A1" s="2" t="s">
        <v>4</v>
      </c>
      <c r="B1" s="3" t="s">
        <v>5</v>
      </c>
      <c r="C1" s="4" t="s">
        <v>6</v>
      </c>
      <c r="D1" s="4" t="s">
        <v>7</v>
      </c>
      <c r="E1" s="5" t="s">
        <v>8</v>
      </c>
      <c r="F1" s="4" t="s">
        <v>9</v>
      </c>
      <c r="G1" s="4" t="s">
        <v>10</v>
      </c>
      <c r="H1" s="4" t="s">
        <v>11</v>
      </c>
      <c r="I1" s="6" t="s">
        <v>12</v>
      </c>
      <c r="J1" s="7" t="s">
        <v>13</v>
      </c>
      <c r="K1" s="7" t="s">
        <v>14</v>
      </c>
      <c r="L1" s="6" t="s">
        <v>15</v>
      </c>
      <c r="M1" s="6" t="s">
        <v>16</v>
      </c>
    </row>
    <row r="2" spans="1:13" ht="77.25" customHeight="1">
      <c r="A2" s="68">
        <v>107</v>
      </c>
      <c r="B2" s="78" t="s">
        <v>357</v>
      </c>
      <c r="C2" s="72" t="s">
        <v>358</v>
      </c>
      <c r="D2" s="73" t="s">
        <v>359</v>
      </c>
      <c r="E2" s="177" t="s">
        <v>352</v>
      </c>
      <c r="F2" s="71" t="s">
        <v>360</v>
      </c>
      <c r="G2" s="72" t="s">
        <v>361</v>
      </c>
      <c r="H2" s="71" t="s">
        <v>362</v>
      </c>
      <c r="I2" s="74"/>
      <c r="J2" s="69">
        <v>100000</v>
      </c>
      <c r="K2" s="69">
        <v>100000</v>
      </c>
      <c r="L2" s="69">
        <v>15000</v>
      </c>
      <c r="M2" s="75" t="s">
        <v>74</v>
      </c>
    </row>
    <row r="3" spans="1:13" ht="61.5" customHeight="1">
      <c r="A3" s="68"/>
      <c r="B3" s="71"/>
      <c r="C3" s="36"/>
      <c r="D3" s="25"/>
      <c r="E3" s="75"/>
      <c r="F3" s="9"/>
      <c r="G3" s="36"/>
      <c r="H3" s="92"/>
      <c r="I3" s="120"/>
      <c r="J3" s="80"/>
      <c r="K3" s="80"/>
      <c r="L3" s="80"/>
      <c r="M3" s="75"/>
    </row>
    <row r="4" spans="1:13" ht="54.75" customHeight="1">
      <c r="A4" s="121"/>
      <c r="B4" s="122"/>
      <c r="C4" s="123"/>
      <c r="D4" s="128"/>
      <c r="E4" s="125"/>
      <c r="F4" s="122"/>
      <c r="G4" s="123"/>
      <c r="H4" s="123"/>
      <c r="I4" s="126"/>
      <c r="J4" s="127"/>
      <c r="K4" s="127"/>
      <c r="L4" s="127"/>
      <c r="M4" s="125"/>
    </row>
    <row r="5" spans="1:13" ht="54" customHeight="1">
      <c r="A5" s="46"/>
      <c r="B5" s="45"/>
      <c r="C5" s="47"/>
      <c r="D5" s="46"/>
      <c r="E5" s="44"/>
      <c r="F5" s="45"/>
      <c r="G5" s="47"/>
      <c r="H5" s="47"/>
      <c r="I5" s="46"/>
      <c r="J5" s="57"/>
      <c r="K5" s="57"/>
      <c r="L5" s="57"/>
      <c r="M5" s="44"/>
    </row>
    <row r="6" spans="1:13" ht="57" customHeight="1">
      <c r="A6" s="46"/>
      <c r="B6" s="45"/>
      <c r="C6" s="47"/>
      <c r="D6" s="46"/>
      <c r="E6" s="44"/>
      <c r="F6" s="45"/>
      <c r="G6" s="47"/>
      <c r="H6" s="47"/>
      <c r="I6" s="46"/>
      <c r="J6" s="57"/>
      <c r="K6" s="57"/>
      <c r="L6" s="57"/>
      <c r="M6" s="44"/>
    </row>
    <row r="7" spans="1:13" ht="79.5" customHeight="1">
      <c r="A7" s="46"/>
      <c r="B7" s="45"/>
      <c r="C7" s="47"/>
      <c r="D7" s="46"/>
      <c r="E7" s="44"/>
      <c r="F7" s="45"/>
      <c r="G7" s="47"/>
      <c r="H7" s="47"/>
      <c r="I7" s="46"/>
      <c r="J7" s="57"/>
      <c r="K7" s="57"/>
      <c r="L7" s="57"/>
      <c r="M7" s="44"/>
    </row>
    <row r="8" spans="1:13" ht="57" customHeight="1">
      <c r="A8" s="44"/>
      <c r="B8" s="45"/>
      <c r="C8" s="47"/>
      <c r="D8" s="46"/>
      <c r="E8" s="44"/>
      <c r="F8" s="45"/>
      <c r="G8" s="46"/>
      <c r="H8" s="45"/>
      <c r="I8" s="48"/>
      <c r="J8" s="49"/>
      <c r="K8" s="49"/>
      <c r="L8" s="49"/>
      <c r="M8" s="44"/>
    </row>
    <row r="9" spans="1:13" ht="61.5" customHeight="1">
      <c r="A9" s="34"/>
      <c r="B9" s="39"/>
      <c r="C9" s="40"/>
      <c r="D9" s="39"/>
      <c r="E9" s="11"/>
      <c r="F9" s="40"/>
      <c r="G9" s="40"/>
      <c r="H9" s="40"/>
      <c r="I9" s="41"/>
      <c r="J9" s="42"/>
      <c r="K9" s="38"/>
      <c r="L9" s="12"/>
      <c r="M9" s="34"/>
    </row>
    <row r="10" spans="1:13" ht="54" customHeight="1">
      <c r="A10" s="34"/>
      <c r="B10" s="39"/>
      <c r="C10" s="40"/>
      <c r="D10" s="39"/>
      <c r="E10" s="11"/>
      <c r="F10" s="40"/>
      <c r="G10" s="40"/>
      <c r="H10" s="40"/>
      <c r="I10" s="41"/>
      <c r="J10" s="42"/>
      <c r="K10" s="38"/>
      <c r="L10" s="12"/>
      <c r="M10" s="34"/>
    </row>
    <row r="11" spans="1:13" ht="48.75" customHeight="1">
      <c r="A11" s="34"/>
      <c r="B11" s="39"/>
      <c r="C11" s="40"/>
      <c r="D11" s="39"/>
      <c r="E11" s="11"/>
      <c r="F11" s="40"/>
      <c r="G11" s="40"/>
      <c r="H11" s="40"/>
      <c r="I11" s="41"/>
      <c r="J11" s="42"/>
      <c r="K11" s="38"/>
      <c r="L11" s="12"/>
      <c r="M11" s="34"/>
    </row>
    <row r="12" spans="1:13" ht="60" customHeight="1">
      <c r="A12" s="34"/>
      <c r="B12" s="39"/>
      <c r="C12" s="40"/>
      <c r="D12" s="39"/>
      <c r="E12" s="11"/>
      <c r="F12" s="40"/>
      <c r="G12" s="40"/>
      <c r="H12" s="40"/>
      <c r="I12" s="41"/>
      <c r="J12" s="42"/>
      <c r="K12" s="38"/>
      <c r="L12" s="12"/>
      <c r="M12" s="34"/>
    </row>
    <row r="13" spans="1:13" ht="53.25" customHeight="1">
      <c r="A13" s="34"/>
      <c r="B13" s="39"/>
      <c r="C13" s="40"/>
      <c r="D13" s="39"/>
      <c r="E13" s="11"/>
      <c r="F13" s="40"/>
      <c r="G13" s="40"/>
      <c r="H13" s="40"/>
      <c r="I13" s="41"/>
      <c r="J13" s="42"/>
      <c r="K13" s="38"/>
      <c r="L13" s="15"/>
      <c r="M13" s="34"/>
    </row>
  </sheetData>
  <phoneticPr fontId="18" type="noConversion"/>
  <pageMargins left="0.2" right="0.18958333333333335" top="1" bottom="1" header="0.5" footer="0.5"/>
  <pageSetup paperSize="9" scale="78" firstPageNumber="4294963191" orientation="landscape"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
  <sheetViews>
    <sheetView view="pageBreakPreview" zoomScale="80" zoomScaleNormal="100" zoomScaleSheetLayoutView="80" workbookViewId="0">
      <selection activeCell="A2" sqref="A2:XFD2"/>
    </sheetView>
  </sheetViews>
  <sheetFormatPr defaultColWidth="9" defaultRowHeight="16.2"/>
  <cols>
    <col min="1" max="1" width="9.109375" style="16" bestFit="1" customWidth="1"/>
    <col min="2" max="2" width="17.77734375" style="16" customWidth="1"/>
    <col min="3" max="3" width="18.77734375" style="16" customWidth="1"/>
    <col min="4" max="4" width="10.33203125" style="16" customWidth="1"/>
    <col min="5" max="5" width="9" style="16"/>
    <col min="6" max="6" width="12.77734375" style="16" customWidth="1"/>
    <col min="7" max="7" width="12.109375" style="16" customWidth="1"/>
    <col min="8" max="8" width="9" style="16"/>
    <col min="9" max="9" width="11.77734375" style="16" customWidth="1"/>
    <col min="10" max="10" width="13.33203125" style="16" customWidth="1"/>
    <col min="11" max="11" width="9.77734375" style="16" bestFit="1" customWidth="1"/>
    <col min="12" max="12" width="12.6640625" style="16" customWidth="1"/>
    <col min="13" max="13" width="12.109375" style="16" customWidth="1"/>
  </cols>
  <sheetData>
    <row r="1" spans="1:13" ht="28.8">
      <c r="A1" s="2" t="s">
        <v>4</v>
      </c>
      <c r="B1" s="3" t="s">
        <v>5</v>
      </c>
      <c r="C1" s="4" t="s">
        <v>6</v>
      </c>
      <c r="D1" s="4" t="s">
        <v>7</v>
      </c>
      <c r="E1" s="5" t="s">
        <v>8</v>
      </c>
      <c r="F1" s="4" t="s">
        <v>9</v>
      </c>
      <c r="G1" s="4" t="s">
        <v>10</v>
      </c>
      <c r="H1" s="4" t="s">
        <v>11</v>
      </c>
      <c r="I1" s="6" t="s">
        <v>12</v>
      </c>
      <c r="J1" s="7" t="s">
        <v>13</v>
      </c>
      <c r="K1" s="7" t="s">
        <v>14</v>
      </c>
      <c r="L1" s="6" t="s">
        <v>15</v>
      </c>
      <c r="M1" s="6" t="s">
        <v>16</v>
      </c>
    </row>
    <row r="2" spans="1:13" ht="67.5" customHeight="1">
      <c r="A2" s="44">
        <v>106</v>
      </c>
      <c r="B2" s="45" t="s">
        <v>49</v>
      </c>
      <c r="C2" s="47" t="s">
        <v>50</v>
      </c>
      <c r="D2" s="46" t="s">
        <v>51</v>
      </c>
      <c r="E2" s="44" t="s">
        <v>7</v>
      </c>
      <c r="F2" s="45" t="s">
        <v>47</v>
      </c>
      <c r="G2" s="47" t="s">
        <v>48</v>
      </c>
      <c r="H2" s="45" t="s">
        <v>52</v>
      </c>
      <c r="I2" s="48"/>
      <c r="J2" s="61">
        <v>156000</v>
      </c>
      <c r="K2" s="61">
        <v>156000</v>
      </c>
      <c r="L2" s="49">
        <v>4600</v>
      </c>
      <c r="M2" s="44" t="s">
        <v>47</v>
      </c>
    </row>
    <row r="3" spans="1:13" ht="65.25" customHeight="1">
      <c r="A3" s="44"/>
      <c r="B3" s="45"/>
      <c r="C3" s="47"/>
      <c r="D3" s="46"/>
      <c r="E3" s="44"/>
      <c r="F3" s="45"/>
      <c r="G3" s="47"/>
      <c r="H3" s="45"/>
      <c r="I3" s="48"/>
      <c r="J3" s="49"/>
      <c r="K3" s="49"/>
      <c r="L3" s="49"/>
      <c r="M3" s="44"/>
    </row>
    <row r="4" spans="1:13" ht="83.25" customHeight="1">
      <c r="A4" s="50"/>
      <c r="B4" s="45"/>
      <c r="C4" s="51"/>
      <c r="D4" s="50"/>
      <c r="E4" s="50"/>
      <c r="F4" s="53"/>
      <c r="G4" s="50"/>
      <c r="H4" s="51"/>
      <c r="I4" s="58"/>
      <c r="J4" s="52"/>
      <c r="K4" s="52"/>
      <c r="L4" s="52"/>
      <c r="M4" s="59"/>
    </row>
    <row r="5" spans="1:13" ht="91.5" customHeight="1">
      <c r="A5" s="8"/>
      <c r="B5" s="9"/>
      <c r="C5" s="10"/>
      <c r="D5" s="8"/>
      <c r="E5" s="8"/>
      <c r="F5" s="10"/>
      <c r="G5" s="8"/>
      <c r="H5" s="10"/>
      <c r="I5" s="11"/>
      <c r="J5" s="12"/>
      <c r="K5" s="12"/>
      <c r="L5" s="12"/>
      <c r="M5" s="13"/>
    </row>
    <row r="6" spans="1:13" ht="60" customHeight="1">
      <c r="A6" s="8"/>
      <c r="B6" s="9"/>
      <c r="C6" s="10"/>
      <c r="D6" s="8"/>
      <c r="E6" s="8"/>
      <c r="F6" s="10"/>
      <c r="G6" s="8"/>
      <c r="H6" s="10"/>
      <c r="I6" s="11"/>
      <c r="J6" s="12"/>
      <c r="K6" s="12"/>
      <c r="L6" s="12"/>
      <c r="M6" s="13"/>
    </row>
  </sheetData>
  <phoneticPr fontId="18" type="noConversion"/>
  <pageMargins left="0.2" right="0.18958333333333335" top="1" bottom="1" header="0.5" footer="0.5"/>
  <pageSetup paperSize="9" scale="78" firstPageNumber="4294963191"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view="pageBreakPreview" zoomScale="80" zoomScaleNormal="100" zoomScaleSheetLayoutView="80" workbookViewId="0">
      <selection activeCell="A4" sqref="A4:M5"/>
    </sheetView>
  </sheetViews>
  <sheetFormatPr defaultColWidth="9" defaultRowHeight="16.2"/>
  <cols>
    <col min="1" max="1" width="9.109375" style="16" bestFit="1" customWidth="1"/>
    <col min="2" max="2" width="17.77734375" style="16" customWidth="1"/>
    <col min="3" max="3" width="18.77734375" style="16" customWidth="1"/>
    <col min="4" max="4" width="10.88671875" style="16" customWidth="1"/>
    <col min="5" max="5" width="9" style="16"/>
    <col min="6" max="6" width="12.77734375" style="16" customWidth="1"/>
    <col min="7" max="7" width="13.109375" style="16" customWidth="1"/>
    <col min="8" max="8" width="9" style="16"/>
    <col min="9" max="9" width="11.77734375" style="16" customWidth="1"/>
    <col min="10" max="10" width="13.33203125" style="16" customWidth="1"/>
    <col min="11" max="11" width="9.77734375" style="16" bestFit="1" customWidth="1"/>
    <col min="12" max="12" width="12.6640625" style="16" customWidth="1"/>
    <col min="13" max="13" width="12.109375" style="16" customWidth="1"/>
  </cols>
  <sheetData>
    <row r="1" spans="1:13" ht="28.8">
      <c r="A1" s="2" t="s">
        <v>4</v>
      </c>
      <c r="B1" s="3" t="s">
        <v>5</v>
      </c>
      <c r="C1" s="4" t="s">
        <v>6</v>
      </c>
      <c r="D1" s="4" t="s">
        <v>7</v>
      </c>
      <c r="E1" s="5" t="s">
        <v>8</v>
      </c>
      <c r="F1" s="4" t="s">
        <v>9</v>
      </c>
      <c r="G1" s="4" t="s">
        <v>10</v>
      </c>
      <c r="H1" s="4" t="s">
        <v>11</v>
      </c>
      <c r="I1" s="6" t="s">
        <v>12</v>
      </c>
      <c r="J1" s="7" t="s">
        <v>13</v>
      </c>
      <c r="K1" s="7" t="s">
        <v>14</v>
      </c>
      <c r="L1" s="6" t="s">
        <v>15</v>
      </c>
      <c r="M1" s="6" t="s">
        <v>16</v>
      </c>
    </row>
    <row r="2" spans="1:13" ht="70.8" customHeight="1">
      <c r="A2" s="138">
        <v>107</v>
      </c>
      <c r="B2" s="9" t="s">
        <v>106</v>
      </c>
      <c r="C2" s="36" t="s">
        <v>107</v>
      </c>
      <c r="D2" s="25" t="s">
        <v>108</v>
      </c>
      <c r="E2" s="138" t="s">
        <v>7</v>
      </c>
      <c r="F2" s="9" t="s">
        <v>109</v>
      </c>
      <c r="G2" s="36" t="s">
        <v>110</v>
      </c>
      <c r="H2" s="9" t="s">
        <v>111</v>
      </c>
      <c r="I2" s="37"/>
      <c r="J2" s="38">
        <v>100000</v>
      </c>
      <c r="K2" s="38">
        <v>100000</v>
      </c>
      <c r="L2" s="38">
        <v>12000</v>
      </c>
      <c r="M2" s="138" t="s">
        <v>74</v>
      </c>
    </row>
    <row r="3" spans="1:13" ht="70.8" customHeight="1">
      <c r="A3" s="75">
        <v>107</v>
      </c>
      <c r="B3" s="71" t="s">
        <v>112</v>
      </c>
      <c r="C3" s="72" t="s">
        <v>113</v>
      </c>
      <c r="D3" s="77" t="s">
        <v>114</v>
      </c>
      <c r="E3" s="68" t="s">
        <v>7</v>
      </c>
      <c r="F3" s="78" t="s">
        <v>196</v>
      </c>
      <c r="G3" s="72" t="s">
        <v>115</v>
      </c>
      <c r="H3" s="71" t="s">
        <v>111</v>
      </c>
      <c r="I3" s="74"/>
      <c r="J3" s="69">
        <v>100000</v>
      </c>
      <c r="K3" s="69">
        <v>100000</v>
      </c>
      <c r="L3" s="69">
        <v>12000</v>
      </c>
      <c r="M3" s="75" t="s">
        <v>74</v>
      </c>
    </row>
    <row r="4" spans="1:13" ht="70.8" customHeight="1">
      <c r="A4" s="68">
        <v>107</v>
      </c>
      <c r="B4" s="78" t="s">
        <v>363</v>
      </c>
      <c r="C4" s="72" t="s">
        <v>364</v>
      </c>
      <c r="D4" s="73" t="s">
        <v>365</v>
      </c>
      <c r="E4" s="177" t="s">
        <v>366</v>
      </c>
      <c r="F4" s="71" t="s">
        <v>367</v>
      </c>
      <c r="G4" s="72" t="s">
        <v>368</v>
      </c>
      <c r="H4" s="71" t="s">
        <v>369</v>
      </c>
      <c r="I4" s="74"/>
      <c r="J4" s="69">
        <v>50000</v>
      </c>
      <c r="K4" s="69">
        <v>50000</v>
      </c>
      <c r="L4" s="69">
        <v>75000</v>
      </c>
      <c r="M4" s="75" t="s">
        <v>74</v>
      </c>
    </row>
    <row r="5" spans="1:13" ht="60" customHeight="1">
      <c r="A5" s="68">
        <v>107</v>
      </c>
      <c r="B5" s="78" t="s">
        <v>370</v>
      </c>
      <c r="C5" s="72" t="s">
        <v>371</v>
      </c>
      <c r="D5" s="73" t="s">
        <v>372</v>
      </c>
      <c r="E5" s="177" t="s">
        <v>119</v>
      </c>
      <c r="F5" s="71" t="s">
        <v>367</v>
      </c>
      <c r="G5" s="72" t="s">
        <v>368</v>
      </c>
      <c r="H5" s="71" t="s">
        <v>373</v>
      </c>
      <c r="I5" s="74"/>
      <c r="J5" s="69">
        <v>50000</v>
      </c>
      <c r="K5" s="69">
        <v>50000</v>
      </c>
      <c r="L5" s="69">
        <v>75000</v>
      </c>
      <c r="M5" s="75" t="s">
        <v>74</v>
      </c>
    </row>
    <row r="6" spans="1:13" ht="69.75" customHeight="1">
      <c r="A6" s="8"/>
      <c r="B6" s="9"/>
      <c r="C6" s="10"/>
      <c r="D6" s="8"/>
      <c r="E6" s="8"/>
      <c r="F6" s="10"/>
      <c r="G6" s="8"/>
      <c r="H6" s="10"/>
      <c r="I6" s="11"/>
      <c r="J6" s="12"/>
      <c r="K6" s="12"/>
      <c r="L6" s="12"/>
      <c r="M6" s="13"/>
    </row>
    <row r="7" spans="1:13" ht="72" customHeight="1">
      <c r="A7" s="8"/>
      <c r="B7" s="9"/>
      <c r="C7" s="10"/>
      <c r="D7" s="8"/>
      <c r="E7" s="8"/>
      <c r="F7" s="10"/>
      <c r="G7" s="8"/>
      <c r="H7" s="10"/>
      <c r="I7" s="11"/>
      <c r="J7" s="12"/>
      <c r="K7" s="12"/>
      <c r="L7" s="12"/>
      <c r="M7" s="13"/>
    </row>
  </sheetData>
  <phoneticPr fontId="18" type="noConversion"/>
  <pageMargins left="0.2" right="0.18958333333333335" top="1" bottom="1" header="0.5" footer="0.5"/>
  <pageSetup paperSize="9" scale="78" firstPageNumber="4294963191"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view="pageBreakPreview" zoomScale="80" zoomScaleNormal="100" zoomScaleSheetLayoutView="80" workbookViewId="0">
      <selection activeCell="A8" sqref="A8:M8"/>
    </sheetView>
  </sheetViews>
  <sheetFormatPr defaultColWidth="9" defaultRowHeight="16.2"/>
  <cols>
    <col min="1" max="1" width="9.109375" style="16" bestFit="1" customWidth="1"/>
    <col min="2" max="2" width="17.77734375" style="16" customWidth="1"/>
    <col min="3" max="3" width="18.77734375" style="16" customWidth="1"/>
    <col min="4" max="5" width="9" style="16"/>
    <col min="6" max="6" width="12.77734375" style="16" customWidth="1"/>
    <col min="7" max="7" width="10.88671875" style="16" customWidth="1"/>
    <col min="8" max="8" width="9" style="16"/>
    <col min="9" max="9" width="11.77734375" style="16" customWidth="1"/>
    <col min="10" max="10" width="13.33203125" style="16" customWidth="1"/>
    <col min="11" max="11" width="9.77734375" style="16" bestFit="1" customWidth="1"/>
    <col min="12" max="12" width="12.6640625" style="16" customWidth="1"/>
    <col min="13" max="13" width="12.109375" style="16" customWidth="1"/>
  </cols>
  <sheetData>
    <row r="1" spans="1:13" ht="28.8">
      <c r="A1" s="2" t="s">
        <v>4</v>
      </c>
      <c r="B1" s="3" t="s">
        <v>5</v>
      </c>
      <c r="C1" s="4" t="s">
        <v>6</v>
      </c>
      <c r="D1" s="4" t="s">
        <v>7</v>
      </c>
      <c r="E1" s="5" t="s">
        <v>8</v>
      </c>
      <c r="F1" s="4" t="s">
        <v>9</v>
      </c>
      <c r="G1" s="4" t="s">
        <v>10</v>
      </c>
      <c r="H1" s="4" t="s">
        <v>11</v>
      </c>
      <c r="I1" s="6" t="s">
        <v>12</v>
      </c>
      <c r="J1" s="7" t="s">
        <v>13</v>
      </c>
      <c r="K1" s="7" t="s">
        <v>14</v>
      </c>
      <c r="L1" s="6" t="s">
        <v>15</v>
      </c>
      <c r="M1" s="31" t="s">
        <v>16</v>
      </c>
    </row>
    <row r="2" spans="1:13" ht="66.75" customHeight="1">
      <c r="A2" s="75">
        <v>107</v>
      </c>
      <c r="B2" s="71" t="s">
        <v>210</v>
      </c>
      <c r="C2" s="76" t="s">
        <v>211</v>
      </c>
      <c r="D2" s="77" t="s">
        <v>212</v>
      </c>
      <c r="E2" s="75" t="s">
        <v>213</v>
      </c>
      <c r="F2" s="78" t="s">
        <v>214</v>
      </c>
      <c r="G2" s="76" t="s">
        <v>215</v>
      </c>
      <c r="H2" s="78" t="s">
        <v>195</v>
      </c>
      <c r="I2" s="79"/>
      <c r="J2" s="80">
        <v>50000</v>
      </c>
      <c r="K2" s="80">
        <v>50000</v>
      </c>
      <c r="L2" s="80">
        <v>7500</v>
      </c>
      <c r="M2" s="75" t="s">
        <v>74</v>
      </c>
    </row>
    <row r="3" spans="1:13" ht="57.75" customHeight="1">
      <c r="A3" s="75">
        <v>107</v>
      </c>
      <c r="B3" s="71" t="s">
        <v>225</v>
      </c>
      <c r="C3" s="95" t="s">
        <v>226</v>
      </c>
      <c r="D3" s="77" t="s">
        <v>229</v>
      </c>
      <c r="E3" s="75" t="s">
        <v>7</v>
      </c>
      <c r="F3" s="96" t="s">
        <v>230</v>
      </c>
      <c r="G3" s="76" t="s">
        <v>231</v>
      </c>
      <c r="H3" s="78" t="s">
        <v>232</v>
      </c>
      <c r="I3" s="79"/>
      <c r="J3" s="80">
        <v>100000</v>
      </c>
      <c r="K3" s="80">
        <v>100000</v>
      </c>
      <c r="L3" s="80">
        <v>15000</v>
      </c>
      <c r="M3" s="75" t="s">
        <v>74</v>
      </c>
    </row>
    <row r="4" spans="1:13" ht="75" customHeight="1">
      <c r="A4" s="75">
        <v>107</v>
      </c>
      <c r="B4" s="71" t="s">
        <v>227</v>
      </c>
      <c r="C4" s="76" t="s">
        <v>233</v>
      </c>
      <c r="D4" s="77" t="s">
        <v>234</v>
      </c>
      <c r="E4" s="75" t="s">
        <v>7</v>
      </c>
      <c r="F4" s="78" t="s">
        <v>235</v>
      </c>
      <c r="G4" s="76" t="s">
        <v>228</v>
      </c>
      <c r="H4" s="78" t="s">
        <v>195</v>
      </c>
      <c r="I4" s="79"/>
      <c r="J4" s="80">
        <v>150000</v>
      </c>
      <c r="K4" s="80">
        <v>150000</v>
      </c>
      <c r="L4" s="80">
        <v>22500</v>
      </c>
      <c r="M4" s="75" t="s">
        <v>74</v>
      </c>
    </row>
    <row r="5" spans="1:13" ht="60.75" customHeight="1">
      <c r="A5" s="75">
        <v>107</v>
      </c>
      <c r="B5" s="78" t="s">
        <v>311</v>
      </c>
      <c r="C5" s="76" t="s">
        <v>312</v>
      </c>
      <c r="D5" s="77" t="s">
        <v>313</v>
      </c>
      <c r="E5" s="75" t="s">
        <v>7</v>
      </c>
      <c r="F5" s="78" t="s">
        <v>314</v>
      </c>
      <c r="G5" s="76" t="s">
        <v>315</v>
      </c>
      <c r="H5" s="78" t="s">
        <v>316</v>
      </c>
      <c r="I5" s="79"/>
      <c r="J5" s="80">
        <v>50000</v>
      </c>
      <c r="K5" s="80">
        <v>50000</v>
      </c>
      <c r="L5" s="80">
        <v>7500</v>
      </c>
      <c r="M5" s="75" t="s">
        <v>74</v>
      </c>
    </row>
    <row r="6" spans="1:13" ht="47.25" customHeight="1">
      <c r="A6" s="68">
        <v>107</v>
      </c>
      <c r="B6" s="78" t="s">
        <v>322</v>
      </c>
      <c r="C6" s="72" t="s">
        <v>323</v>
      </c>
      <c r="D6" s="73" t="s">
        <v>324</v>
      </c>
      <c r="E6" s="75" t="s">
        <v>7</v>
      </c>
      <c r="F6" s="71" t="s">
        <v>325</v>
      </c>
      <c r="G6" s="72" t="s">
        <v>326</v>
      </c>
      <c r="H6" s="78" t="s">
        <v>316</v>
      </c>
      <c r="I6" s="167"/>
      <c r="J6" s="69">
        <v>110000</v>
      </c>
      <c r="K6" s="69">
        <v>110000</v>
      </c>
      <c r="L6" s="69">
        <v>16500</v>
      </c>
      <c r="M6" s="75" t="s">
        <v>327</v>
      </c>
    </row>
    <row r="7" spans="1:13" ht="50.25" customHeight="1">
      <c r="A7" s="68">
        <v>107</v>
      </c>
      <c r="B7" s="78" t="s">
        <v>328</v>
      </c>
      <c r="C7" s="72" t="s">
        <v>329</v>
      </c>
      <c r="D7" s="73" t="s">
        <v>330</v>
      </c>
      <c r="E7" s="75" t="s">
        <v>7</v>
      </c>
      <c r="F7" s="71" t="s">
        <v>331</v>
      </c>
      <c r="G7" s="72" t="s">
        <v>332</v>
      </c>
      <c r="H7" s="78" t="s">
        <v>333</v>
      </c>
      <c r="I7" s="74"/>
      <c r="J7" s="69">
        <v>120000</v>
      </c>
      <c r="K7" s="69">
        <v>120000</v>
      </c>
      <c r="L7" s="69">
        <v>18000</v>
      </c>
      <c r="M7" s="75" t="s">
        <v>334</v>
      </c>
    </row>
    <row r="8" spans="1:13" ht="52.8" customHeight="1">
      <c r="A8" s="68">
        <v>107</v>
      </c>
      <c r="B8" s="78" t="s">
        <v>349</v>
      </c>
      <c r="C8" s="72" t="s">
        <v>350</v>
      </c>
      <c r="D8" s="73" t="s">
        <v>351</v>
      </c>
      <c r="E8" s="177" t="s">
        <v>352</v>
      </c>
      <c r="F8" s="71" t="s">
        <v>353</v>
      </c>
      <c r="G8" s="72" t="s">
        <v>354</v>
      </c>
      <c r="H8" s="78" t="s">
        <v>355</v>
      </c>
      <c r="I8" s="74"/>
      <c r="J8" s="69">
        <v>100000</v>
      </c>
      <c r="K8" s="69">
        <v>100000</v>
      </c>
      <c r="L8" s="69">
        <v>15000</v>
      </c>
      <c r="M8" s="75" t="s">
        <v>356</v>
      </c>
    </row>
    <row r="9" spans="1:13" ht="92.25" customHeight="1">
      <c r="A9" s="34"/>
      <c r="B9" s="9"/>
      <c r="C9" s="36"/>
      <c r="D9" s="25"/>
      <c r="E9" s="34"/>
      <c r="F9" s="35"/>
      <c r="G9" s="36"/>
      <c r="H9" s="9"/>
      <c r="I9" s="37"/>
      <c r="J9" s="38"/>
      <c r="K9" s="38"/>
      <c r="L9" s="38"/>
      <c r="M9" s="34"/>
    </row>
    <row r="10" spans="1:13" ht="57" customHeight="1">
      <c r="A10" s="34"/>
      <c r="B10" s="9"/>
      <c r="C10" s="36"/>
      <c r="D10" s="25"/>
      <c r="E10" s="34"/>
      <c r="F10" s="9"/>
      <c r="G10" s="36"/>
      <c r="H10" s="9"/>
      <c r="I10" s="37"/>
      <c r="J10" s="38"/>
      <c r="K10" s="38"/>
      <c r="L10" s="38"/>
      <c r="M10" s="34"/>
    </row>
    <row r="11" spans="1:13" ht="55.5" customHeight="1">
      <c r="A11" s="34"/>
      <c r="B11" s="9"/>
      <c r="C11" s="36"/>
      <c r="D11" s="25"/>
      <c r="E11" s="34"/>
      <c r="F11" s="35"/>
      <c r="G11" s="36"/>
      <c r="H11" s="9"/>
      <c r="I11" s="37"/>
      <c r="J11" s="38"/>
      <c r="K11" s="38"/>
      <c r="L11" s="38"/>
      <c r="M11" s="34"/>
    </row>
    <row r="12" spans="1:13" ht="66" customHeight="1">
      <c r="A12" s="34"/>
      <c r="B12" s="9"/>
      <c r="C12" s="36"/>
      <c r="D12" s="25"/>
      <c r="E12" s="11"/>
      <c r="F12" s="9"/>
      <c r="G12" s="36"/>
      <c r="H12" s="9"/>
      <c r="I12" s="37"/>
      <c r="J12" s="38"/>
      <c r="K12" s="38"/>
      <c r="L12" s="38"/>
      <c r="M12" s="34"/>
    </row>
    <row r="13" spans="1:13" ht="79.5" customHeight="1">
      <c r="A13" s="34"/>
      <c r="B13" s="9"/>
      <c r="C13" s="36"/>
      <c r="D13" s="25"/>
      <c r="E13" s="11"/>
      <c r="F13" s="35"/>
      <c r="G13" s="36"/>
      <c r="H13" s="9"/>
      <c r="I13" s="37"/>
      <c r="J13" s="38"/>
      <c r="K13" s="38"/>
      <c r="L13" s="38"/>
      <c r="M13" s="34"/>
    </row>
    <row r="14" spans="1:13" ht="80.25" customHeight="1">
      <c r="A14" s="34"/>
      <c r="B14" s="9"/>
      <c r="C14" s="36"/>
      <c r="D14" s="25"/>
      <c r="E14" s="11"/>
      <c r="F14" s="9"/>
      <c r="G14" s="36"/>
      <c r="H14" s="9"/>
      <c r="I14" s="37"/>
      <c r="J14" s="38"/>
      <c r="K14" s="38"/>
      <c r="L14" s="38"/>
      <c r="M14" s="34"/>
    </row>
    <row r="15" spans="1:13" ht="93" customHeight="1">
      <c r="A15" s="34"/>
      <c r="B15" s="9"/>
      <c r="C15" s="36"/>
      <c r="D15" s="25"/>
      <c r="E15" s="11"/>
      <c r="F15" s="9"/>
      <c r="G15" s="36"/>
      <c r="H15" s="9"/>
      <c r="I15" s="37"/>
      <c r="J15" s="38"/>
      <c r="K15" s="38"/>
      <c r="L15" s="38"/>
      <c r="M15" s="34"/>
    </row>
    <row r="16" spans="1:13" ht="67.5" customHeight="1">
      <c r="A16" s="34"/>
      <c r="B16" s="9"/>
      <c r="C16" s="36"/>
      <c r="D16" s="25"/>
      <c r="E16" s="11"/>
      <c r="F16" s="9"/>
      <c r="G16" s="36"/>
      <c r="H16" s="9"/>
      <c r="I16" s="37"/>
      <c r="J16" s="38"/>
      <c r="K16" s="38"/>
      <c r="L16" s="38"/>
      <c r="M16" s="34"/>
    </row>
    <row r="17" spans="1:13" ht="90" customHeight="1">
      <c r="A17" s="8"/>
      <c r="B17" s="9"/>
      <c r="C17" s="10"/>
      <c r="D17" s="8"/>
      <c r="E17" s="8"/>
      <c r="F17" s="10"/>
      <c r="G17" s="8"/>
      <c r="H17" s="10"/>
      <c r="I17" s="11"/>
      <c r="J17" s="12"/>
      <c r="K17" s="12"/>
      <c r="L17" s="12"/>
      <c r="M17" s="13"/>
    </row>
    <row r="18" spans="1:13" ht="69.75" customHeight="1">
      <c r="A18" s="8"/>
      <c r="B18" s="9"/>
      <c r="C18" s="10"/>
      <c r="D18" s="8"/>
      <c r="E18" s="8"/>
      <c r="F18" s="10"/>
      <c r="G18" s="8"/>
      <c r="H18" s="10"/>
      <c r="I18" s="11"/>
      <c r="J18" s="12"/>
      <c r="K18" s="12"/>
      <c r="L18" s="12"/>
      <c r="M18" s="13"/>
    </row>
    <row r="19" spans="1:13" ht="72.75" customHeight="1">
      <c r="A19" s="8"/>
      <c r="B19" s="9"/>
      <c r="C19" s="10"/>
      <c r="D19" s="8"/>
      <c r="E19" s="8"/>
      <c r="F19" s="10"/>
      <c r="G19" s="8"/>
      <c r="H19" s="10"/>
      <c r="I19" s="11"/>
      <c r="J19" s="12"/>
      <c r="K19" s="12"/>
      <c r="L19" s="12"/>
      <c r="M19" s="13"/>
    </row>
    <row r="20" spans="1:13" ht="112.5" customHeight="1">
      <c r="A20" s="8"/>
      <c r="B20" s="9"/>
      <c r="C20" s="10"/>
      <c r="D20" s="8"/>
      <c r="E20" s="8"/>
      <c r="F20" s="10"/>
      <c r="G20" s="8"/>
      <c r="H20" s="10"/>
      <c r="I20" s="11"/>
      <c r="J20" s="12"/>
      <c r="K20" s="12"/>
      <c r="L20" s="12"/>
      <c r="M20" s="13"/>
    </row>
    <row r="21" spans="1:13" ht="103.5" customHeight="1">
      <c r="A21" s="8"/>
      <c r="B21" s="9"/>
      <c r="C21" s="10"/>
      <c r="D21" s="8"/>
      <c r="E21" s="8"/>
      <c r="F21" s="10"/>
      <c r="G21" s="8"/>
      <c r="H21" s="10"/>
      <c r="I21" s="11"/>
      <c r="J21" s="12"/>
      <c r="K21" s="12"/>
      <c r="L21" s="12"/>
      <c r="M21" s="13"/>
    </row>
    <row r="22" spans="1:13" ht="54.75" customHeight="1">
      <c r="A22" s="17"/>
      <c r="B22" s="32"/>
      <c r="C22" s="24"/>
      <c r="D22" s="26"/>
      <c r="E22" s="17"/>
      <c r="F22" s="27"/>
      <c r="G22" s="17"/>
      <c r="H22" s="27"/>
      <c r="I22" s="28"/>
      <c r="J22" s="29"/>
      <c r="K22" s="29"/>
      <c r="L22" s="29"/>
      <c r="M22" s="30"/>
    </row>
    <row r="23" spans="1:13" ht="105" customHeight="1">
      <c r="A23" s="8"/>
      <c r="B23" s="9"/>
      <c r="C23" s="10"/>
      <c r="D23" s="8"/>
      <c r="E23" s="8"/>
      <c r="F23" s="27"/>
      <c r="G23" s="8"/>
      <c r="H23" s="10"/>
      <c r="I23" s="11"/>
      <c r="J23" s="12"/>
      <c r="K23" s="12"/>
      <c r="L23" s="12"/>
      <c r="M23" s="30"/>
    </row>
    <row r="24" spans="1:13" ht="103.5" customHeight="1">
      <c r="A24" s="8"/>
      <c r="B24" s="9"/>
      <c r="C24" s="10"/>
      <c r="D24" s="8"/>
      <c r="E24" s="8"/>
      <c r="F24" s="10"/>
      <c r="G24" s="8"/>
      <c r="H24" s="10"/>
      <c r="I24" s="11"/>
      <c r="J24" s="29"/>
      <c r="K24" s="29"/>
      <c r="L24" s="29"/>
      <c r="M24" s="30"/>
    </row>
    <row r="25" spans="1:13" ht="64.5" customHeight="1">
      <c r="A25" s="8"/>
      <c r="B25" s="9"/>
      <c r="C25" s="10"/>
      <c r="D25" s="8"/>
      <c r="E25" s="8"/>
      <c r="F25" s="10"/>
      <c r="G25" s="8"/>
      <c r="H25" s="10"/>
      <c r="I25" s="11"/>
      <c r="J25" s="12"/>
      <c r="K25" s="12"/>
      <c r="L25" s="12"/>
      <c r="M25" s="13"/>
    </row>
    <row r="26" spans="1:13" ht="45.75" customHeight="1">
      <c r="A26" s="8"/>
      <c r="B26" s="9"/>
      <c r="C26" s="10"/>
      <c r="D26" s="8"/>
      <c r="E26" s="8"/>
      <c r="F26" s="10"/>
      <c r="G26" s="8"/>
      <c r="H26" s="10"/>
      <c r="I26" s="11"/>
      <c r="J26" s="12"/>
      <c r="K26" s="12"/>
      <c r="L26" s="12"/>
      <c r="M26" s="12"/>
    </row>
    <row r="27" spans="1:13" ht="60" customHeight="1">
      <c r="A27" s="8"/>
      <c r="B27" s="9"/>
      <c r="C27" s="10"/>
      <c r="D27" s="8"/>
      <c r="E27" s="8"/>
      <c r="F27" s="10"/>
      <c r="G27" s="8"/>
      <c r="H27" s="10"/>
      <c r="I27" s="11"/>
      <c r="J27" s="12"/>
      <c r="K27" s="12"/>
      <c r="L27" s="12"/>
      <c r="M27" s="12"/>
    </row>
  </sheetData>
  <phoneticPr fontId="18" type="noConversion"/>
  <pageMargins left="0.2" right="0.18958333333333335" top="1" bottom="1" header="0.5" footer="0.5"/>
  <pageSetup paperSize="9" scale="78" firstPageNumber="4294963191"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view="pageBreakPreview" zoomScale="80" zoomScaleNormal="100" zoomScaleSheetLayoutView="80" workbookViewId="0">
      <selection activeCell="F7" sqref="F7"/>
    </sheetView>
  </sheetViews>
  <sheetFormatPr defaultRowHeight="16.2"/>
  <cols>
    <col min="1" max="1" width="9.109375" style="16" bestFit="1" customWidth="1"/>
    <col min="2" max="2" width="17.77734375" style="16" customWidth="1"/>
    <col min="3" max="3" width="18.77734375" style="16" customWidth="1"/>
    <col min="4" max="4" width="9" style="16"/>
    <col min="5" max="5" width="9" style="33"/>
    <col min="6" max="6" width="12.77734375" style="16" customWidth="1"/>
    <col min="7" max="7" width="12.21875" style="16" customWidth="1"/>
    <col min="8" max="8" width="9" style="16"/>
    <col min="9" max="9" width="11.77734375" style="16" customWidth="1"/>
    <col min="10" max="10" width="13.33203125" style="16" customWidth="1"/>
    <col min="11" max="11" width="9.77734375" style="16" bestFit="1" customWidth="1"/>
    <col min="12" max="12" width="12.6640625" style="16" customWidth="1"/>
    <col min="13" max="13" width="12.109375" style="16" customWidth="1"/>
  </cols>
  <sheetData>
    <row r="1" spans="1:13" ht="39" customHeight="1">
      <c r="A1" s="2" t="s">
        <v>37</v>
      </c>
      <c r="B1" s="3" t="s">
        <v>5</v>
      </c>
      <c r="C1" s="4" t="s">
        <v>6</v>
      </c>
      <c r="D1" s="4" t="s">
        <v>7</v>
      </c>
      <c r="E1" s="5" t="s">
        <v>8</v>
      </c>
      <c r="F1" s="4" t="s">
        <v>9</v>
      </c>
      <c r="G1" s="4" t="s">
        <v>10</v>
      </c>
      <c r="H1" s="4" t="s">
        <v>11</v>
      </c>
      <c r="I1" s="6" t="s">
        <v>12</v>
      </c>
      <c r="J1" s="7" t="s">
        <v>13</v>
      </c>
      <c r="K1" s="7" t="s">
        <v>14</v>
      </c>
      <c r="L1" s="6" t="s">
        <v>15</v>
      </c>
      <c r="M1" s="6" t="s">
        <v>16</v>
      </c>
    </row>
    <row r="2" spans="1:13" ht="86.25" customHeight="1">
      <c r="A2" s="75">
        <v>107</v>
      </c>
      <c r="B2" s="71" t="s">
        <v>241</v>
      </c>
      <c r="C2" s="72" t="s">
        <v>242</v>
      </c>
      <c r="D2" s="73" t="s">
        <v>243</v>
      </c>
      <c r="E2" s="68" t="s">
        <v>7</v>
      </c>
      <c r="F2" s="71" t="s">
        <v>244</v>
      </c>
      <c r="G2" s="72" t="s">
        <v>245</v>
      </c>
      <c r="H2" s="71" t="s">
        <v>246</v>
      </c>
      <c r="I2" s="74"/>
      <c r="J2" s="69">
        <v>100000</v>
      </c>
      <c r="K2" s="69">
        <v>100000</v>
      </c>
      <c r="L2" s="69">
        <v>15000</v>
      </c>
      <c r="M2" s="68" t="s">
        <v>221</v>
      </c>
    </row>
    <row r="3" spans="1:13" ht="76.5" customHeight="1">
      <c r="A3" s="75">
        <v>107</v>
      </c>
      <c r="B3" s="78" t="s">
        <v>265</v>
      </c>
      <c r="C3" s="76" t="s">
        <v>266</v>
      </c>
      <c r="D3" s="77" t="s">
        <v>267</v>
      </c>
      <c r="E3" s="75" t="s">
        <v>7</v>
      </c>
      <c r="F3" s="78" t="s">
        <v>269</v>
      </c>
      <c r="G3" s="76" t="s">
        <v>270</v>
      </c>
      <c r="H3" s="78" t="s">
        <v>268</v>
      </c>
      <c r="I3" s="159"/>
      <c r="J3" s="89">
        <v>220000</v>
      </c>
      <c r="K3" s="80">
        <v>220000</v>
      </c>
      <c r="L3" s="89">
        <v>33000</v>
      </c>
      <c r="M3" s="75" t="s">
        <v>74</v>
      </c>
    </row>
    <row r="4" spans="1:13" ht="58.5" customHeight="1">
      <c r="A4" s="75">
        <v>107</v>
      </c>
      <c r="B4" s="78" t="s">
        <v>287</v>
      </c>
      <c r="C4" s="72" t="s">
        <v>288</v>
      </c>
      <c r="D4" s="73" t="s">
        <v>289</v>
      </c>
      <c r="E4" s="75" t="s">
        <v>7</v>
      </c>
      <c r="F4" s="71" t="s">
        <v>290</v>
      </c>
      <c r="G4" s="72" t="s">
        <v>291</v>
      </c>
      <c r="H4" s="78" t="s">
        <v>292</v>
      </c>
      <c r="I4" s="74"/>
      <c r="J4" s="88">
        <v>200000</v>
      </c>
      <c r="K4" s="69">
        <v>200000</v>
      </c>
      <c r="L4" s="69">
        <v>30000</v>
      </c>
      <c r="M4" s="75" t="s">
        <v>74</v>
      </c>
    </row>
    <row r="5" spans="1:13" ht="79.5" customHeight="1">
      <c r="A5" s="75">
        <v>107</v>
      </c>
      <c r="B5" s="78" t="s">
        <v>395</v>
      </c>
      <c r="C5" s="76" t="s">
        <v>396</v>
      </c>
      <c r="D5" s="77" t="s">
        <v>397</v>
      </c>
      <c r="E5" s="75" t="s">
        <v>7</v>
      </c>
      <c r="F5" s="78" t="s">
        <v>252</v>
      </c>
      <c r="G5" s="76" t="s">
        <v>398</v>
      </c>
      <c r="H5" s="78" t="s">
        <v>246</v>
      </c>
      <c r="I5" s="79"/>
      <c r="J5" s="80">
        <v>400000</v>
      </c>
      <c r="K5" s="80">
        <v>400000</v>
      </c>
      <c r="L5" s="80">
        <v>80000</v>
      </c>
      <c r="M5" s="75" t="s">
        <v>221</v>
      </c>
    </row>
    <row r="6" spans="1:13" ht="56.25" customHeight="1">
      <c r="A6" s="34"/>
      <c r="B6" s="9"/>
      <c r="C6" s="36"/>
      <c r="D6" s="25"/>
      <c r="E6" s="34"/>
      <c r="F6" s="36"/>
      <c r="G6" s="36"/>
      <c r="H6" s="9"/>
      <c r="I6" s="37"/>
      <c r="J6" s="38"/>
      <c r="K6" s="38"/>
      <c r="L6" s="38"/>
      <c r="M6" s="34"/>
    </row>
    <row r="7" spans="1:13" ht="72.75" customHeight="1">
      <c r="A7" s="34"/>
      <c r="B7" s="9"/>
      <c r="C7" s="36"/>
      <c r="D7" s="25"/>
      <c r="E7" s="34"/>
      <c r="F7" s="9"/>
      <c r="G7" s="36"/>
      <c r="H7" s="9"/>
      <c r="I7" s="37"/>
      <c r="J7" s="38"/>
      <c r="K7" s="38"/>
      <c r="L7" s="38"/>
      <c r="M7" s="34"/>
    </row>
    <row r="8" spans="1:13" ht="72" customHeight="1">
      <c r="A8" s="8"/>
      <c r="B8" s="9"/>
      <c r="C8" s="10"/>
      <c r="D8" s="8"/>
      <c r="E8" s="8"/>
      <c r="F8" s="14"/>
      <c r="G8" s="8"/>
      <c r="H8" s="10"/>
      <c r="I8" s="11"/>
      <c r="J8" s="12"/>
      <c r="K8" s="12"/>
      <c r="L8" s="12"/>
      <c r="M8" s="13"/>
    </row>
    <row r="9" spans="1:13" ht="78" customHeight="1">
      <c r="A9" s="8"/>
      <c r="B9" s="9"/>
      <c r="C9" s="10"/>
      <c r="D9" s="8"/>
      <c r="E9" s="8"/>
      <c r="F9" s="10"/>
      <c r="G9" s="8"/>
      <c r="H9" s="10"/>
      <c r="I9" s="11"/>
      <c r="J9" s="12"/>
      <c r="K9" s="12"/>
      <c r="L9" s="12"/>
      <c r="M9" s="13"/>
    </row>
    <row r="10" spans="1:13" ht="52.5" customHeight="1">
      <c r="A10" s="8"/>
      <c r="B10" s="9"/>
      <c r="C10" s="10"/>
      <c r="D10" s="8"/>
      <c r="E10" s="8"/>
      <c r="F10" s="10"/>
      <c r="G10" s="8"/>
      <c r="H10" s="10"/>
      <c r="I10" s="11"/>
      <c r="J10" s="12"/>
      <c r="K10" s="12"/>
      <c r="L10" s="12"/>
      <c r="M10" s="13"/>
    </row>
    <row r="11" spans="1:13" ht="67.5" customHeight="1">
      <c r="A11" s="8"/>
      <c r="B11" s="9"/>
      <c r="C11" s="10"/>
      <c r="D11" s="8"/>
      <c r="E11" s="8"/>
      <c r="F11" s="10"/>
      <c r="G11" s="8"/>
      <c r="H11" s="10"/>
      <c r="I11" s="11"/>
      <c r="J11" s="12"/>
      <c r="K11" s="12"/>
      <c r="L11" s="12"/>
      <c r="M11" s="13"/>
    </row>
    <row r="12" spans="1:13" ht="66" customHeight="1">
      <c r="A12" s="8"/>
      <c r="B12" s="9"/>
      <c r="C12" s="10"/>
      <c r="D12" s="8"/>
      <c r="E12" s="8"/>
      <c r="F12" s="10"/>
      <c r="G12" s="8"/>
      <c r="H12" s="10"/>
      <c r="I12" s="11"/>
      <c r="J12" s="12"/>
      <c r="K12" s="12"/>
      <c r="L12" s="12"/>
      <c r="M12" s="12"/>
    </row>
    <row r="13" spans="1:13" ht="80.25" customHeight="1">
      <c r="A13" s="8"/>
      <c r="B13" s="9"/>
      <c r="C13" s="10"/>
      <c r="D13" s="8"/>
      <c r="E13" s="8"/>
      <c r="F13" s="10"/>
      <c r="G13" s="8"/>
      <c r="H13" s="10"/>
      <c r="I13" s="11"/>
      <c r="J13" s="12"/>
      <c r="K13" s="12"/>
      <c r="L13" s="12"/>
      <c r="M13" s="12"/>
    </row>
    <row r="14" spans="1:13" ht="61.5" customHeight="1">
      <c r="A14" s="8"/>
      <c r="B14" s="9"/>
      <c r="C14" s="10"/>
      <c r="D14" s="8"/>
      <c r="E14" s="8"/>
      <c r="F14" s="10"/>
      <c r="G14" s="8"/>
      <c r="H14" s="10"/>
      <c r="I14" s="11"/>
      <c r="J14" s="12"/>
      <c r="K14" s="12"/>
      <c r="L14" s="12"/>
      <c r="M14" s="12"/>
    </row>
    <row r="15" spans="1:13" ht="105.75" customHeight="1">
      <c r="A15" s="8"/>
      <c r="B15" s="9"/>
      <c r="C15" s="10"/>
      <c r="D15" s="8"/>
      <c r="E15" s="8"/>
      <c r="F15" s="10"/>
      <c r="G15" s="8"/>
      <c r="H15" s="10"/>
      <c r="I15" s="11"/>
      <c r="J15" s="12"/>
      <c r="K15" s="12"/>
      <c r="L15" s="12"/>
      <c r="M15" s="12"/>
    </row>
    <row r="16" spans="1:13" ht="45" customHeight="1">
      <c r="A16" s="8"/>
      <c r="B16" s="9"/>
      <c r="C16" s="10"/>
      <c r="D16" s="8"/>
      <c r="E16" s="8"/>
      <c r="F16" s="10"/>
      <c r="G16" s="8"/>
      <c r="H16" s="10"/>
      <c r="I16" s="11"/>
      <c r="J16" s="12"/>
      <c r="K16" s="12"/>
      <c r="L16" s="12"/>
      <c r="M16" s="12"/>
    </row>
  </sheetData>
  <phoneticPr fontId="18" type="noConversion"/>
  <pageMargins left="0.2" right="0.18958333333333335" top="1" bottom="1" header="0.5" footer="0.5"/>
  <pageSetup paperSize="9" scale="78" firstPageNumber="4294963191"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view="pageBreakPreview" zoomScale="80" zoomScaleNormal="100" zoomScaleSheetLayoutView="80" workbookViewId="0">
      <selection activeCell="A2" sqref="A2:M3"/>
    </sheetView>
  </sheetViews>
  <sheetFormatPr defaultColWidth="9" defaultRowHeight="16.2"/>
  <cols>
    <col min="1" max="1" width="9.109375" style="16" bestFit="1" customWidth="1"/>
    <col min="2" max="2" width="17.77734375" style="16" customWidth="1"/>
    <col min="3" max="3" width="18.77734375" style="16" customWidth="1"/>
    <col min="4" max="5" width="9" style="16"/>
    <col min="6" max="6" width="12.77734375" style="16" customWidth="1"/>
    <col min="7" max="7" width="10.88671875" style="16" customWidth="1"/>
    <col min="8" max="8" width="9" style="16"/>
    <col min="9" max="9" width="11.77734375" style="16" customWidth="1"/>
    <col min="10" max="10" width="13.33203125" style="16" customWidth="1"/>
    <col min="11" max="11" width="9.77734375" style="16" bestFit="1" customWidth="1"/>
    <col min="12" max="12" width="12.6640625" style="16" customWidth="1"/>
    <col min="13" max="13" width="12.109375" style="16" customWidth="1"/>
  </cols>
  <sheetData>
    <row r="1" spans="1:13" ht="28.8">
      <c r="A1" s="2" t="s">
        <v>38</v>
      </c>
      <c r="B1" s="3" t="s">
        <v>5</v>
      </c>
      <c r="C1" s="4" t="s">
        <v>6</v>
      </c>
      <c r="D1" s="4" t="s">
        <v>7</v>
      </c>
      <c r="E1" s="5" t="s">
        <v>8</v>
      </c>
      <c r="F1" s="4" t="s">
        <v>9</v>
      </c>
      <c r="G1" s="4" t="s">
        <v>10</v>
      </c>
      <c r="H1" s="4" t="s">
        <v>11</v>
      </c>
      <c r="I1" s="6" t="s">
        <v>12</v>
      </c>
      <c r="J1" s="7" t="s">
        <v>13</v>
      </c>
      <c r="K1" s="7" t="s">
        <v>14</v>
      </c>
      <c r="L1" s="6" t="s">
        <v>15</v>
      </c>
      <c r="M1" s="6" t="s">
        <v>16</v>
      </c>
    </row>
    <row r="2" spans="1:13" ht="88.5" customHeight="1">
      <c r="A2" s="75">
        <v>107</v>
      </c>
      <c r="B2" s="71" t="s">
        <v>216</v>
      </c>
      <c r="C2" s="76" t="s">
        <v>217</v>
      </c>
      <c r="D2" s="77" t="s">
        <v>218</v>
      </c>
      <c r="E2" s="75" t="s">
        <v>7</v>
      </c>
      <c r="F2" s="78" t="s">
        <v>219</v>
      </c>
      <c r="G2" s="76"/>
      <c r="H2" s="78" t="s">
        <v>220</v>
      </c>
      <c r="I2" s="79"/>
      <c r="J2" s="80">
        <v>100000</v>
      </c>
      <c r="K2" s="80">
        <v>100000</v>
      </c>
      <c r="L2" s="80">
        <v>15000</v>
      </c>
      <c r="M2" s="75" t="s">
        <v>221</v>
      </c>
    </row>
    <row r="3" spans="1:13" ht="75.75" customHeight="1">
      <c r="A3" s="75">
        <v>107</v>
      </c>
      <c r="B3" s="71" t="s">
        <v>222</v>
      </c>
      <c r="C3" s="76" t="s">
        <v>223</v>
      </c>
      <c r="D3" s="77" t="s">
        <v>218</v>
      </c>
      <c r="E3" s="75" t="s">
        <v>7</v>
      </c>
      <c r="F3" s="78" t="s">
        <v>219</v>
      </c>
      <c r="G3" s="76"/>
      <c r="H3" s="78" t="s">
        <v>224</v>
      </c>
      <c r="I3" s="79"/>
      <c r="J3" s="80">
        <v>100000</v>
      </c>
      <c r="K3" s="80">
        <v>100000</v>
      </c>
      <c r="L3" s="80">
        <v>15000</v>
      </c>
      <c r="M3" s="75" t="s">
        <v>221</v>
      </c>
    </row>
    <row r="4" spans="1:13" ht="57" customHeight="1">
      <c r="A4" s="75"/>
      <c r="B4" s="71"/>
      <c r="C4" s="76"/>
      <c r="D4" s="77"/>
      <c r="E4" s="75"/>
      <c r="F4" s="78"/>
      <c r="G4" s="76"/>
      <c r="H4" s="78"/>
      <c r="I4" s="79"/>
      <c r="J4" s="80"/>
      <c r="K4" s="80"/>
      <c r="L4" s="80"/>
      <c r="M4" s="75"/>
    </row>
    <row r="5" spans="1:13" ht="55.5" customHeight="1">
      <c r="A5" s="75"/>
      <c r="B5" s="71"/>
      <c r="C5" s="76"/>
      <c r="D5" s="75"/>
      <c r="E5" s="75"/>
      <c r="F5" s="78"/>
      <c r="G5" s="76"/>
      <c r="H5" s="78"/>
      <c r="I5" s="79"/>
      <c r="J5" s="80"/>
      <c r="K5" s="80"/>
      <c r="L5" s="80"/>
      <c r="M5" s="75"/>
    </row>
    <row r="6" spans="1:13" ht="60" customHeight="1">
      <c r="A6" s="75"/>
      <c r="B6" s="71"/>
      <c r="C6" s="36"/>
      <c r="D6" s="25"/>
      <c r="E6" s="75"/>
      <c r="F6" s="9"/>
      <c r="G6" s="36"/>
      <c r="H6" s="9"/>
      <c r="I6" s="37"/>
      <c r="J6" s="80"/>
      <c r="K6" s="80"/>
      <c r="L6" s="80"/>
      <c r="M6" s="75"/>
    </row>
    <row r="7" spans="1:13" ht="102" customHeight="1">
      <c r="A7" s="8"/>
      <c r="B7" s="9"/>
      <c r="C7" s="10"/>
      <c r="D7" s="8"/>
      <c r="E7" s="8"/>
      <c r="F7" s="10"/>
      <c r="G7" s="8"/>
      <c r="H7" s="10"/>
      <c r="I7" s="11"/>
      <c r="J7" s="12"/>
      <c r="K7" s="12"/>
      <c r="L7" s="12"/>
      <c r="M7" s="13"/>
    </row>
    <row r="8" spans="1:13" ht="59.25" customHeight="1">
      <c r="A8" s="8"/>
      <c r="B8" s="9"/>
      <c r="C8" s="10"/>
      <c r="D8" s="8"/>
      <c r="E8" s="8"/>
      <c r="F8" s="10"/>
      <c r="G8" s="8"/>
      <c r="H8" s="10"/>
      <c r="I8" s="11"/>
      <c r="J8" s="12"/>
      <c r="K8" s="12"/>
      <c r="L8" s="12"/>
      <c r="M8" s="13"/>
    </row>
  </sheetData>
  <phoneticPr fontId="18" type="noConversion"/>
  <pageMargins left="0.2" right="0.18958333333333335" top="1" bottom="1" header="0.5" footer="0.5"/>
  <pageSetup paperSize="9" scale="78" firstPageNumber="4294963191"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view="pageBreakPreview" topLeftCell="A6" zoomScale="80" zoomScaleNormal="100" zoomScaleSheetLayoutView="80" workbookViewId="0">
      <selection activeCell="J11" sqref="J11"/>
    </sheetView>
  </sheetViews>
  <sheetFormatPr defaultColWidth="9" defaultRowHeight="16.2"/>
  <cols>
    <col min="1" max="1" width="9.33203125" style="16" bestFit="1" customWidth="1"/>
    <col min="2" max="2" width="17.77734375" style="16" customWidth="1"/>
    <col min="3" max="3" width="18.77734375" style="16" customWidth="1"/>
    <col min="4" max="4" width="9" style="16"/>
    <col min="5" max="5" width="9" style="142"/>
    <col min="6" max="6" width="12.77734375" style="33" customWidth="1"/>
    <col min="7" max="7" width="12.77734375" style="16" customWidth="1"/>
    <col min="8" max="8" width="9" style="16"/>
    <col min="9" max="9" width="11.77734375" style="16" customWidth="1"/>
    <col min="10" max="10" width="13.33203125" style="16" customWidth="1"/>
    <col min="11" max="11" width="11.109375" style="16" bestFit="1" customWidth="1"/>
    <col min="12" max="12" width="12.6640625" style="16" customWidth="1"/>
    <col min="13" max="13" width="12.109375" style="16" customWidth="1"/>
  </cols>
  <sheetData>
    <row r="1" spans="1:14" ht="28.8">
      <c r="A1" s="2" t="s">
        <v>26</v>
      </c>
      <c r="B1" s="3" t="s">
        <v>5</v>
      </c>
      <c r="C1" s="4" t="s">
        <v>6</v>
      </c>
      <c r="D1" s="4" t="s">
        <v>7</v>
      </c>
      <c r="E1" s="144" t="s">
        <v>8</v>
      </c>
      <c r="F1" s="4" t="s">
        <v>9</v>
      </c>
      <c r="G1" s="4" t="s">
        <v>10</v>
      </c>
      <c r="H1" s="4" t="s">
        <v>11</v>
      </c>
      <c r="I1" s="6" t="s">
        <v>12</v>
      </c>
      <c r="J1" s="7" t="s">
        <v>13</v>
      </c>
      <c r="K1" s="7" t="s">
        <v>14</v>
      </c>
      <c r="L1" s="6" t="s">
        <v>15</v>
      </c>
      <c r="M1" s="6" t="s">
        <v>16</v>
      </c>
    </row>
    <row r="2" spans="1:14" ht="54" customHeight="1">
      <c r="A2" s="138">
        <v>107</v>
      </c>
      <c r="B2" s="9" t="s">
        <v>68</v>
      </c>
      <c r="C2" s="36" t="s">
        <v>69</v>
      </c>
      <c r="D2" s="25" t="s">
        <v>70</v>
      </c>
      <c r="E2" s="145" t="s">
        <v>7</v>
      </c>
      <c r="F2" s="25" t="s">
        <v>71</v>
      </c>
      <c r="G2" s="25" t="s">
        <v>72</v>
      </c>
      <c r="H2" s="9" t="s">
        <v>73</v>
      </c>
      <c r="I2" s="37"/>
      <c r="J2" s="38">
        <v>200000</v>
      </c>
      <c r="K2" s="38">
        <v>200000</v>
      </c>
      <c r="L2" s="38">
        <v>24000</v>
      </c>
      <c r="M2" s="138" t="s">
        <v>74</v>
      </c>
    </row>
    <row r="3" spans="1:14" ht="54" customHeight="1">
      <c r="A3" s="138">
        <v>107</v>
      </c>
      <c r="B3" s="9" t="s">
        <v>66</v>
      </c>
      <c r="C3" s="36" t="s">
        <v>75</v>
      </c>
      <c r="D3" s="25" t="s">
        <v>76</v>
      </c>
      <c r="E3" s="145" t="s">
        <v>7</v>
      </c>
      <c r="F3" s="25" t="s">
        <v>77</v>
      </c>
      <c r="G3" s="25" t="s">
        <v>78</v>
      </c>
      <c r="H3" s="9" t="s">
        <v>73</v>
      </c>
      <c r="I3" s="37"/>
      <c r="J3" s="38">
        <v>250000</v>
      </c>
      <c r="K3" s="38">
        <v>250000</v>
      </c>
      <c r="L3" s="38">
        <v>30000</v>
      </c>
      <c r="M3" s="138" t="s">
        <v>74</v>
      </c>
    </row>
    <row r="4" spans="1:14" ht="54.75" customHeight="1">
      <c r="A4" s="138">
        <v>107</v>
      </c>
      <c r="B4" s="9" t="s">
        <v>67</v>
      </c>
      <c r="C4" s="36" t="s">
        <v>79</v>
      </c>
      <c r="D4" s="25" t="s">
        <v>70</v>
      </c>
      <c r="E4" s="145" t="s">
        <v>7</v>
      </c>
      <c r="F4" s="25" t="s">
        <v>80</v>
      </c>
      <c r="G4" s="36" t="s">
        <v>72</v>
      </c>
      <c r="H4" s="9" t="s">
        <v>73</v>
      </c>
      <c r="I4" s="37"/>
      <c r="J4" s="38">
        <v>200000</v>
      </c>
      <c r="K4" s="38">
        <v>200000</v>
      </c>
      <c r="L4" s="38">
        <v>24000</v>
      </c>
      <c r="M4" s="138" t="s">
        <v>74</v>
      </c>
    </row>
    <row r="5" spans="1:14" ht="54.75" customHeight="1">
      <c r="A5" s="68">
        <v>107</v>
      </c>
      <c r="B5" s="71" t="s">
        <v>81</v>
      </c>
      <c r="C5" s="72" t="s">
        <v>82</v>
      </c>
      <c r="D5" s="73" t="s">
        <v>76</v>
      </c>
      <c r="E5" s="145" t="s">
        <v>7</v>
      </c>
      <c r="F5" s="68" t="s">
        <v>47</v>
      </c>
      <c r="G5" s="71" t="s">
        <v>83</v>
      </c>
      <c r="H5" s="72" t="s">
        <v>73</v>
      </c>
      <c r="I5" s="37"/>
      <c r="J5" s="74">
        <v>650000</v>
      </c>
      <c r="K5" s="69">
        <v>650000</v>
      </c>
      <c r="L5" s="69">
        <v>34000</v>
      </c>
      <c r="M5" s="138" t="s">
        <v>84</v>
      </c>
    </row>
    <row r="6" spans="1:14" s="84" customFormat="1" ht="63" customHeight="1">
      <c r="A6" s="68">
        <v>107</v>
      </c>
      <c r="B6" s="71" t="s">
        <v>91</v>
      </c>
      <c r="C6" s="72" t="s">
        <v>92</v>
      </c>
      <c r="D6" s="73" t="s">
        <v>93</v>
      </c>
      <c r="E6" s="141" t="s">
        <v>7</v>
      </c>
      <c r="F6" s="73" t="s">
        <v>94</v>
      </c>
      <c r="G6" s="72" t="s">
        <v>95</v>
      </c>
      <c r="H6" s="71" t="s">
        <v>73</v>
      </c>
      <c r="I6" s="74"/>
      <c r="J6" s="69">
        <v>120000</v>
      </c>
      <c r="K6" s="69">
        <v>120000</v>
      </c>
      <c r="L6" s="69">
        <v>14400</v>
      </c>
      <c r="M6" s="68" t="s">
        <v>74</v>
      </c>
    </row>
    <row r="7" spans="1:14" s="84" customFormat="1" ht="55.5" customHeight="1">
      <c r="A7" s="75">
        <v>107</v>
      </c>
      <c r="B7" s="78" t="s">
        <v>281</v>
      </c>
      <c r="C7" s="76" t="s">
        <v>282</v>
      </c>
      <c r="D7" s="77" t="s">
        <v>283</v>
      </c>
      <c r="E7" s="75" t="s">
        <v>7</v>
      </c>
      <c r="F7" s="78" t="s">
        <v>284</v>
      </c>
      <c r="G7" s="160" t="s">
        <v>286</v>
      </c>
      <c r="H7" s="78" t="s">
        <v>285</v>
      </c>
      <c r="I7" s="159"/>
      <c r="J7" s="89">
        <v>30000</v>
      </c>
      <c r="K7" s="80">
        <v>30000</v>
      </c>
      <c r="L7" s="89">
        <v>4500</v>
      </c>
      <c r="M7" s="75" t="s">
        <v>74</v>
      </c>
      <c r="N7" s="75"/>
    </row>
    <row r="8" spans="1:14" ht="54.75" customHeight="1">
      <c r="A8" s="168">
        <v>107</v>
      </c>
      <c r="B8" s="169" t="s">
        <v>337</v>
      </c>
      <c r="C8" s="170" t="s">
        <v>338</v>
      </c>
      <c r="D8" s="171" t="s">
        <v>283</v>
      </c>
      <c r="E8" s="172" t="s">
        <v>7</v>
      </c>
      <c r="F8" s="173" t="s">
        <v>339</v>
      </c>
      <c r="G8" s="170" t="s">
        <v>340</v>
      </c>
      <c r="H8" s="169" t="s">
        <v>285</v>
      </c>
      <c r="I8" s="174"/>
      <c r="J8" s="175">
        <v>220400</v>
      </c>
      <c r="K8" s="175">
        <v>220400</v>
      </c>
      <c r="L8" s="175">
        <v>12000</v>
      </c>
      <c r="M8" s="176" t="s">
        <v>341</v>
      </c>
    </row>
    <row r="9" spans="1:14" ht="60" customHeight="1">
      <c r="A9" s="168">
        <v>107</v>
      </c>
      <c r="B9" s="169" t="s">
        <v>342</v>
      </c>
      <c r="C9" s="170" t="s">
        <v>343</v>
      </c>
      <c r="D9" s="171" t="s">
        <v>283</v>
      </c>
      <c r="E9" s="172" t="s">
        <v>7</v>
      </c>
      <c r="F9" s="173" t="s">
        <v>339</v>
      </c>
      <c r="G9" s="170" t="s">
        <v>336</v>
      </c>
      <c r="H9" s="169" t="s">
        <v>285</v>
      </c>
      <c r="I9" s="174"/>
      <c r="J9" s="175">
        <v>72000</v>
      </c>
      <c r="K9" s="175">
        <v>72000</v>
      </c>
      <c r="L9" s="175">
        <v>10800</v>
      </c>
      <c r="M9" s="176" t="s">
        <v>344</v>
      </c>
    </row>
    <row r="10" spans="1:14" ht="89.25" customHeight="1">
      <c r="A10" s="68">
        <v>107</v>
      </c>
      <c r="B10" s="78" t="s">
        <v>374</v>
      </c>
      <c r="C10" s="72" t="s">
        <v>375</v>
      </c>
      <c r="D10" s="73" t="s">
        <v>376</v>
      </c>
      <c r="E10" s="177" t="s">
        <v>352</v>
      </c>
      <c r="F10" s="71" t="s">
        <v>377</v>
      </c>
      <c r="G10" s="72" t="s">
        <v>378</v>
      </c>
      <c r="H10" s="78" t="s">
        <v>379</v>
      </c>
      <c r="I10" s="74"/>
      <c r="J10" s="69">
        <v>200000</v>
      </c>
      <c r="K10" s="69">
        <v>200000</v>
      </c>
      <c r="L10" s="69">
        <v>30000</v>
      </c>
      <c r="M10" s="75" t="s">
        <v>74</v>
      </c>
    </row>
    <row r="11" spans="1:14" ht="61.5" customHeight="1">
      <c r="A11" s="34"/>
      <c r="B11" s="43"/>
      <c r="C11" s="40"/>
      <c r="D11" s="39"/>
      <c r="E11" s="145"/>
      <c r="F11" s="143"/>
      <c r="G11" s="36"/>
      <c r="H11" s="40"/>
      <c r="I11" s="41"/>
      <c r="J11" s="42"/>
      <c r="K11" s="38"/>
      <c r="L11" s="12"/>
      <c r="M11" s="34"/>
    </row>
    <row r="12" spans="1:14" ht="50.25" customHeight="1">
      <c r="A12" s="34"/>
      <c r="B12" s="43"/>
      <c r="C12" s="40"/>
      <c r="D12" s="39"/>
      <c r="E12" s="145"/>
      <c r="F12" s="143"/>
      <c r="G12" s="36"/>
      <c r="H12" s="40"/>
      <c r="I12" s="41"/>
      <c r="J12" s="42"/>
      <c r="K12" s="38"/>
      <c r="L12" s="15"/>
      <c r="M12" s="34"/>
    </row>
    <row r="13" spans="1:14" ht="58.5" customHeight="1">
      <c r="A13" s="34"/>
      <c r="B13" s="43"/>
      <c r="C13" s="40"/>
      <c r="D13" s="39"/>
      <c r="E13" s="145"/>
      <c r="F13" s="143"/>
      <c r="G13" s="40"/>
      <c r="H13" s="40"/>
      <c r="I13" s="41"/>
      <c r="J13" s="42"/>
      <c r="K13" s="38"/>
      <c r="L13" s="15"/>
      <c r="M13" s="34"/>
    </row>
    <row r="14" spans="1:14" ht="92.25" customHeight="1">
      <c r="A14" s="34"/>
      <c r="B14" s="9"/>
      <c r="C14" s="36"/>
      <c r="D14" s="25"/>
      <c r="E14" s="145"/>
      <c r="F14" s="25"/>
      <c r="G14" s="36"/>
      <c r="H14" s="9"/>
      <c r="I14" s="37"/>
      <c r="J14" s="38"/>
      <c r="K14" s="38"/>
      <c r="L14" s="38"/>
      <c r="M14" s="34"/>
    </row>
  </sheetData>
  <phoneticPr fontId="18" type="noConversion"/>
  <pageMargins left="0.2" right="0.18958333333333335" top="1" bottom="1" header="0.5" footer="0.5"/>
  <pageSetup paperSize="9" scale="78" firstPageNumber="4294963191"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view="pageBreakPreview" zoomScale="80" zoomScaleNormal="100" zoomScaleSheetLayoutView="80" workbookViewId="0">
      <selection activeCell="A7" sqref="A7:XFD7"/>
    </sheetView>
  </sheetViews>
  <sheetFormatPr defaultColWidth="9" defaultRowHeight="16.2"/>
  <cols>
    <col min="1" max="1" width="9.109375" style="16" bestFit="1" customWidth="1"/>
    <col min="2" max="2" width="17.77734375" style="16" customWidth="1"/>
    <col min="3" max="3" width="18.77734375" style="16" customWidth="1"/>
    <col min="4" max="5" width="9" style="16"/>
    <col min="6" max="6" width="12.77734375" style="16" customWidth="1"/>
    <col min="7" max="7" width="11" style="16" customWidth="1"/>
    <col min="8" max="8" width="9" style="16"/>
    <col min="9" max="9" width="11.77734375" style="16" customWidth="1"/>
    <col min="10" max="10" width="13.33203125" style="16" customWidth="1"/>
    <col min="11" max="12" width="12.6640625" style="16" customWidth="1"/>
    <col min="13" max="13" width="12.109375" style="16" customWidth="1"/>
  </cols>
  <sheetData>
    <row r="1" spans="1:14" ht="28.8">
      <c r="A1" s="19" t="s">
        <v>4</v>
      </c>
      <c r="B1" s="19" t="s">
        <v>5</v>
      </c>
      <c r="C1" s="20" t="s">
        <v>6</v>
      </c>
      <c r="D1" s="20" t="s">
        <v>7</v>
      </c>
      <c r="E1" s="21" t="s">
        <v>8</v>
      </c>
      <c r="F1" s="20" t="s">
        <v>9</v>
      </c>
      <c r="G1" s="20" t="s">
        <v>10</v>
      </c>
      <c r="H1" s="20" t="s">
        <v>11</v>
      </c>
      <c r="I1" s="22" t="s">
        <v>12</v>
      </c>
      <c r="J1" s="23" t="s">
        <v>13</v>
      </c>
      <c r="K1" s="23" t="s">
        <v>14</v>
      </c>
      <c r="L1" s="22" t="s">
        <v>15</v>
      </c>
      <c r="M1" s="22" t="s">
        <v>16</v>
      </c>
    </row>
    <row r="2" spans="1:14" ht="54.75" customHeight="1">
      <c r="A2" s="75">
        <v>107</v>
      </c>
      <c r="B2" s="71" t="s">
        <v>139</v>
      </c>
      <c r="C2" s="76" t="s">
        <v>140</v>
      </c>
      <c r="D2" s="77" t="s">
        <v>141</v>
      </c>
      <c r="E2" s="75" t="s">
        <v>130</v>
      </c>
      <c r="F2" s="78" t="s">
        <v>142</v>
      </c>
      <c r="G2" s="72" t="s">
        <v>143</v>
      </c>
      <c r="H2" s="78" t="s">
        <v>144</v>
      </c>
      <c r="I2" s="79"/>
      <c r="J2" s="80">
        <v>124183</v>
      </c>
      <c r="K2" s="80">
        <v>124183</v>
      </c>
      <c r="L2" s="80">
        <v>13305</v>
      </c>
      <c r="M2" s="140" t="s">
        <v>145</v>
      </c>
    </row>
    <row r="3" spans="1:14" ht="62.25" customHeight="1">
      <c r="A3" s="75">
        <v>107</v>
      </c>
      <c r="B3" s="71" t="s">
        <v>166</v>
      </c>
      <c r="C3" s="76" t="s">
        <v>167</v>
      </c>
      <c r="D3" s="77" t="s">
        <v>168</v>
      </c>
      <c r="E3" s="75" t="s">
        <v>7</v>
      </c>
      <c r="F3" s="78" t="s">
        <v>169</v>
      </c>
      <c r="G3" s="76" t="s">
        <v>170</v>
      </c>
      <c r="H3" s="78" t="s">
        <v>171</v>
      </c>
      <c r="I3" s="79"/>
      <c r="J3" s="80">
        <v>138000</v>
      </c>
      <c r="K3" s="80">
        <v>138000</v>
      </c>
      <c r="L3" s="80">
        <v>0</v>
      </c>
      <c r="M3" s="75" t="s">
        <v>172</v>
      </c>
    </row>
    <row r="4" spans="1:14" ht="78" customHeight="1">
      <c r="A4" s="152">
        <v>107</v>
      </c>
      <c r="B4" s="156" t="s">
        <v>188</v>
      </c>
      <c r="C4" s="150" t="s">
        <v>189</v>
      </c>
      <c r="D4" s="151" t="s">
        <v>184</v>
      </c>
      <c r="E4" s="152" t="s">
        <v>7</v>
      </c>
      <c r="F4" s="153" t="s">
        <v>185</v>
      </c>
      <c r="G4" s="150" t="s">
        <v>186</v>
      </c>
      <c r="H4" s="153" t="s">
        <v>187</v>
      </c>
      <c r="I4" s="154"/>
      <c r="J4" s="155">
        <v>110000</v>
      </c>
      <c r="K4" s="155">
        <v>110000</v>
      </c>
      <c r="L4" s="155">
        <v>16500</v>
      </c>
      <c r="M4" s="152" t="s">
        <v>74</v>
      </c>
    </row>
    <row r="5" spans="1:14" ht="63" customHeight="1">
      <c r="A5" s="75">
        <v>107</v>
      </c>
      <c r="B5" s="71" t="s">
        <v>203</v>
      </c>
      <c r="C5" s="76" t="s">
        <v>204</v>
      </c>
      <c r="D5" s="77" t="s">
        <v>205</v>
      </c>
      <c r="E5" s="75" t="s">
        <v>7</v>
      </c>
      <c r="F5" s="78" t="s">
        <v>206</v>
      </c>
      <c r="G5" s="72" t="s">
        <v>207</v>
      </c>
      <c r="H5" s="78" t="s">
        <v>208</v>
      </c>
      <c r="I5" s="79"/>
      <c r="J5" s="80">
        <v>2200000</v>
      </c>
      <c r="K5" s="80">
        <v>2200000</v>
      </c>
      <c r="L5" s="80">
        <v>264000</v>
      </c>
      <c r="M5" s="75" t="s">
        <v>209</v>
      </c>
    </row>
    <row r="6" spans="1:14" ht="72.75" customHeight="1">
      <c r="A6" s="75">
        <v>107</v>
      </c>
      <c r="B6" s="78" t="s">
        <v>293</v>
      </c>
      <c r="C6" s="72" t="s">
        <v>294</v>
      </c>
      <c r="D6" s="68" t="s">
        <v>295</v>
      </c>
      <c r="E6" s="75" t="s">
        <v>7</v>
      </c>
      <c r="F6" s="71" t="s">
        <v>296</v>
      </c>
      <c r="G6" s="72" t="s">
        <v>297</v>
      </c>
      <c r="H6" s="78" t="s">
        <v>298</v>
      </c>
      <c r="I6" s="74"/>
      <c r="J6" s="88">
        <v>223401</v>
      </c>
      <c r="K6" s="69">
        <v>223401</v>
      </c>
      <c r="L6" s="69">
        <v>33510</v>
      </c>
      <c r="M6" s="75" t="s">
        <v>74</v>
      </c>
    </row>
    <row r="7" spans="1:14" ht="51.75" customHeight="1">
      <c r="A7" s="75">
        <v>107</v>
      </c>
      <c r="B7" s="78" t="s">
        <v>299</v>
      </c>
      <c r="C7" s="76" t="s">
        <v>300</v>
      </c>
      <c r="D7" s="77" t="s">
        <v>301</v>
      </c>
      <c r="E7" s="75" t="s">
        <v>7</v>
      </c>
      <c r="F7" s="78" t="s">
        <v>302</v>
      </c>
      <c r="G7" s="76" t="s">
        <v>303</v>
      </c>
      <c r="H7" s="78" t="s">
        <v>298</v>
      </c>
      <c r="I7" s="79"/>
      <c r="J7" s="89">
        <v>1380660</v>
      </c>
      <c r="K7" s="80">
        <v>1380660</v>
      </c>
      <c r="L7" s="80">
        <v>49020</v>
      </c>
      <c r="M7" s="75" t="s">
        <v>304</v>
      </c>
    </row>
    <row r="8" spans="1:14" ht="53.25" customHeight="1">
      <c r="A8" s="44"/>
      <c r="B8" s="45"/>
      <c r="C8" s="47"/>
      <c r="D8" s="46"/>
      <c r="E8" s="44"/>
      <c r="F8" s="55"/>
      <c r="G8" s="47"/>
      <c r="H8" s="45"/>
      <c r="I8" s="48"/>
      <c r="J8" s="49"/>
      <c r="K8" s="49"/>
      <c r="L8" s="49"/>
      <c r="M8" s="44"/>
    </row>
    <row r="9" spans="1:14" ht="77.25" customHeight="1">
      <c r="A9" s="44"/>
      <c r="B9" s="45"/>
      <c r="C9" s="47"/>
      <c r="D9" s="46"/>
      <c r="E9" s="44"/>
      <c r="F9" s="45"/>
      <c r="G9" s="47"/>
      <c r="H9" s="45"/>
      <c r="I9" s="48"/>
      <c r="J9" s="49"/>
      <c r="K9" s="49"/>
      <c r="L9" s="49"/>
      <c r="M9" s="44"/>
      <c r="N9" s="56"/>
    </row>
    <row r="10" spans="1:14" ht="56.25" customHeight="1">
      <c r="A10" s="44"/>
      <c r="B10" s="45"/>
      <c r="C10" s="47"/>
      <c r="D10" s="46"/>
      <c r="E10" s="44"/>
      <c r="F10" s="45"/>
      <c r="G10" s="47"/>
      <c r="H10" s="45"/>
      <c r="I10" s="48"/>
      <c r="J10" s="49"/>
      <c r="K10" s="49"/>
      <c r="L10" s="49"/>
      <c r="M10" s="44"/>
    </row>
    <row r="11" spans="1:14" ht="61.5" customHeight="1">
      <c r="A11" s="44"/>
      <c r="B11" s="45"/>
      <c r="C11" s="47"/>
      <c r="D11" s="44"/>
      <c r="E11" s="44"/>
      <c r="F11" s="45"/>
      <c r="G11" s="47"/>
      <c r="H11" s="45"/>
      <c r="I11" s="48"/>
      <c r="J11" s="49"/>
      <c r="K11" s="49"/>
      <c r="L11" s="49"/>
      <c r="M11" s="44"/>
    </row>
    <row r="12" spans="1:14" ht="65.25" customHeight="1">
      <c r="A12" s="44"/>
      <c r="B12" s="45"/>
      <c r="C12" s="47"/>
      <c r="D12" s="46"/>
      <c r="E12" s="44"/>
      <c r="F12" s="55"/>
      <c r="G12" s="46"/>
      <c r="H12" s="45"/>
      <c r="I12" s="48"/>
      <c r="J12" s="49"/>
      <c r="K12" s="49"/>
      <c r="L12" s="49"/>
      <c r="M12" s="44"/>
    </row>
    <row r="13" spans="1:14" ht="62.25" customHeight="1">
      <c r="A13" s="8"/>
      <c r="B13" s="9"/>
      <c r="C13" s="10"/>
      <c r="D13" s="8"/>
      <c r="E13" s="8"/>
      <c r="F13" s="10"/>
      <c r="G13" s="8"/>
      <c r="H13" s="10"/>
      <c r="I13" s="11"/>
      <c r="J13" s="12"/>
      <c r="K13" s="12"/>
      <c r="L13" s="12"/>
      <c r="M13" s="13"/>
    </row>
    <row r="14" spans="1:14" ht="66" customHeight="1">
      <c r="A14" s="8"/>
      <c r="B14" s="9"/>
      <c r="C14" s="10"/>
      <c r="D14" s="8"/>
      <c r="E14" s="8"/>
      <c r="F14" s="10"/>
      <c r="G14" s="8"/>
      <c r="H14" s="10"/>
      <c r="I14" s="11"/>
      <c r="J14" s="12"/>
      <c r="K14" s="12"/>
      <c r="L14" s="12"/>
      <c r="M14" s="12"/>
    </row>
    <row r="15" spans="1:14" ht="62.25" customHeight="1">
      <c r="A15" s="8"/>
      <c r="B15" s="9"/>
      <c r="C15" s="10"/>
      <c r="D15" s="8"/>
      <c r="E15" s="8"/>
      <c r="F15" s="10"/>
      <c r="G15" s="8"/>
      <c r="H15" s="10"/>
      <c r="I15" s="11"/>
      <c r="J15" s="12"/>
      <c r="K15" s="12"/>
      <c r="L15" s="12"/>
      <c r="M15" s="12"/>
    </row>
    <row r="16" spans="1:14" ht="63.75" customHeight="1">
      <c r="A16" s="8"/>
      <c r="B16" s="9"/>
      <c r="C16" s="10"/>
      <c r="D16" s="8"/>
      <c r="E16" s="8"/>
      <c r="F16" s="10"/>
      <c r="G16" s="8"/>
      <c r="H16" s="10"/>
      <c r="I16" s="11"/>
      <c r="J16" s="12"/>
      <c r="K16" s="12"/>
      <c r="L16" s="12"/>
      <c r="M16" s="12"/>
    </row>
  </sheetData>
  <phoneticPr fontId="18" type="noConversion"/>
  <pageMargins left="0.2" right="0.18958333333333335" top="1" bottom="1" header="0.5" footer="0.5"/>
  <pageSetup paperSize="9" scale="78" firstPageNumber="429496319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I19" sqref="I19"/>
    </sheetView>
  </sheetViews>
  <sheetFormatPr defaultRowHeight="16.2"/>
  <cols>
    <col min="1" max="1" width="15.33203125" customWidth="1"/>
    <col min="2" max="2" width="15.33203125" hidden="1" customWidth="1"/>
    <col min="3" max="4" width="15.33203125" customWidth="1"/>
    <col min="5" max="5" width="17.109375" customWidth="1"/>
    <col min="6" max="6" width="10.21875" bestFit="1" customWidth="1"/>
  </cols>
  <sheetData>
    <row r="1" spans="1:6" ht="32.4">
      <c r="A1" s="131" t="s">
        <v>53</v>
      </c>
      <c r="B1" s="131"/>
      <c r="C1" s="182" t="s">
        <v>380</v>
      </c>
      <c r="D1" s="182" t="s">
        <v>390</v>
      </c>
      <c r="E1" s="185" t="s">
        <v>392</v>
      </c>
      <c r="F1" s="131" t="s">
        <v>391</v>
      </c>
    </row>
    <row r="2" spans="1:6" s="84" customFormat="1">
      <c r="A2" s="64" t="s">
        <v>381</v>
      </c>
      <c r="B2" s="183">
        <f t="shared" ref="B2:B18" si="0">E2/F2</f>
        <v>417624.4</v>
      </c>
      <c r="C2" s="183">
        <f t="shared" ref="C2:C18" si="1">B2/10000</f>
        <v>41.762440000000005</v>
      </c>
      <c r="D2" s="184" t="str">
        <f t="shared" ref="D2:D18" si="2">IF(C2&gt;=20,"優",IF(C2&gt;=10,"可","劣"))</f>
        <v>優</v>
      </c>
      <c r="E2" s="82">
        <f>SUM(幼保系!J:J)</f>
        <v>4176244</v>
      </c>
      <c r="F2" s="64">
        <v>10</v>
      </c>
    </row>
    <row r="3" spans="1:6" s="84" customFormat="1">
      <c r="A3" s="64" t="s">
        <v>183</v>
      </c>
      <c r="B3" s="183">
        <f t="shared" si="0"/>
        <v>215822.22222222222</v>
      </c>
      <c r="C3" s="183">
        <f t="shared" si="1"/>
        <v>21.582222222222221</v>
      </c>
      <c r="D3" s="184" t="str">
        <f t="shared" si="2"/>
        <v>優</v>
      </c>
      <c r="E3" s="82">
        <f>SUM(生技系!J:J)</f>
        <v>1942400</v>
      </c>
      <c r="F3" s="64">
        <v>9</v>
      </c>
    </row>
    <row r="4" spans="1:6" s="84" customFormat="1">
      <c r="A4" s="64" t="s">
        <v>182</v>
      </c>
      <c r="B4" s="183">
        <f t="shared" si="0"/>
        <v>102222.22222222222</v>
      </c>
      <c r="C4" s="183">
        <f t="shared" si="1"/>
        <v>10.222222222222221</v>
      </c>
      <c r="D4" s="184" t="str">
        <f t="shared" si="2"/>
        <v>可</v>
      </c>
      <c r="E4" s="82">
        <f>SUM(觀光系!J:J)</f>
        <v>920000</v>
      </c>
      <c r="F4" s="64">
        <v>9</v>
      </c>
    </row>
    <row r="5" spans="1:6" s="84" customFormat="1">
      <c r="A5" s="64" t="s">
        <v>382</v>
      </c>
      <c r="B5" s="183">
        <f t="shared" si="0"/>
        <v>100000</v>
      </c>
      <c r="C5" s="183">
        <f t="shared" si="1"/>
        <v>10</v>
      </c>
      <c r="D5" s="184" t="str">
        <f t="shared" si="2"/>
        <v>可</v>
      </c>
      <c r="E5" s="82">
        <f>SUM(通識中心!J:J)</f>
        <v>100000</v>
      </c>
      <c r="F5" s="64">
        <v>1</v>
      </c>
    </row>
    <row r="6" spans="1:6" s="84" customFormat="1">
      <c r="A6" s="64" t="s">
        <v>57</v>
      </c>
      <c r="B6" s="183">
        <f t="shared" si="0"/>
        <v>83307.692307692312</v>
      </c>
      <c r="C6" s="183">
        <f t="shared" si="1"/>
        <v>8.3307692307692314</v>
      </c>
      <c r="D6" s="184" t="str">
        <f t="shared" si="2"/>
        <v>劣</v>
      </c>
      <c r="E6" s="82">
        <f>SUM(行銷系!J:J)</f>
        <v>1083000</v>
      </c>
      <c r="F6" s="64">
        <v>13</v>
      </c>
    </row>
    <row r="7" spans="1:6" s="84" customFormat="1">
      <c r="A7" s="64" t="s">
        <v>389</v>
      </c>
      <c r="B7" s="183">
        <f t="shared" si="0"/>
        <v>68500</v>
      </c>
      <c r="C7" s="183">
        <f t="shared" si="1"/>
        <v>6.85</v>
      </c>
      <c r="D7" s="184" t="str">
        <f t="shared" si="2"/>
        <v>劣</v>
      </c>
      <c r="E7" s="82">
        <f>SUM(資電系!J:J)</f>
        <v>685000</v>
      </c>
      <c r="F7" s="64">
        <v>10</v>
      </c>
    </row>
    <row r="8" spans="1:6" s="84" customFormat="1" ht="32.4">
      <c r="A8" s="186" t="s">
        <v>387</v>
      </c>
      <c r="B8" s="183">
        <f t="shared" si="0"/>
        <v>50000</v>
      </c>
      <c r="C8" s="183">
        <f t="shared" si="1"/>
        <v>5</v>
      </c>
      <c r="D8" s="184" t="str">
        <f t="shared" si="2"/>
        <v>劣</v>
      </c>
      <c r="E8" s="82">
        <f>SUM(東南經貿與金融學程!J:J)</f>
        <v>300000</v>
      </c>
      <c r="F8" s="64">
        <v>6</v>
      </c>
    </row>
    <row r="9" spans="1:6" s="84" customFormat="1">
      <c r="A9" s="64" t="s">
        <v>179</v>
      </c>
      <c r="B9" s="183">
        <f t="shared" si="0"/>
        <v>40000</v>
      </c>
      <c r="C9" s="183">
        <f t="shared" si="1"/>
        <v>4</v>
      </c>
      <c r="D9" s="184" t="str">
        <f t="shared" si="2"/>
        <v>劣</v>
      </c>
      <c r="E9" s="82">
        <f>SUM(時尚系!J:J)</f>
        <v>320000</v>
      </c>
      <c r="F9" s="64">
        <v>8</v>
      </c>
    </row>
    <row r="10" spans="1:6" s="84" customFormat="1">
      <c r="A10" s="64" t="s">
        <v>56</v>
      </c>
      <c r="B10" s="183">
        <f t="shared" si="0"/>
        <v>38416.666666666664</v>
      </c>
      <c r="C10" s="183">
        <f t="shared" si="1"/>
        <v>3.8416666666666663</v>
      </c>
      <c r="D10" s="184" t="str">
        <f t="shared" si="2"/>
        <v>劣</v>
      </c>
      <c r="E10" s="82">
        <f>SUM(企管系!J:J)</f>
        <v>461000</v>
      </c>
      <c r="F10" s="64">
        <v>12</v>
      </c>
    </row>
    <row r="11" spans="1:6" s="84" customFormat="1">
      <c r="A11" s="64" t="s">
        <v>393</v>
      </c>
      <c r="B11" s="183">
        <f t="shared" si="0"/>
        <v>37500</v>
      </c>
      <c r="C11" s="183">
        <f t="shared" si="1"/>
        <v>3.75</v>
      </c>
      <c r="D11" s="184" t="str">
        <f t="shared" si="2"/>
        <v>劣</v>
      </c>
      <c r="E11" s="82">
        <f>SUM(應外系!J:J)</f>
        <v>300000</v>
      </c>
      <c r="F11" s="64">
        <v>8</v>
      </c>
    </row>
    <row r="12" spans="1:6" s="84" customFormat="1">
      <c r="A12" s="64" t="s">
        <v>388</v>
      </c>
      <c r="B12" s="183">
        <f t="shared" si="0"/>
        <v>35443.333333333336</v>
      </c>
      <c r="C12" s="183">
        <f t="shared" si="1"/>
        <v>3.5443333333333338</v>
      </c>
      <c r="D12" s="184" t="str">
        <f t="shared" si="2"/>
        <v>劣</v>
      </c>
      <c r="E12" s="82">
        <f>SUM(運保系!J:J)</f>
        <v>212660</v>
      </c>
      <c r="F12" s="64">
        <v>6</v>
      </c>
    </row>
    <row r="13" spans="1:6" s="84" customFormat="1">
      <c r="A13" s="64" t="s">
        <v>394</v>
      </c>
      <c r="B13" s="183">
        <f t="shared" si="0"/>
        <v>30909.090909090908</v>
      </c>
      <c r="C13" s="183">
        <f t="shared" si="1"/>
        <v>3.0909090909090908</v>
      </c>
      <c r="D13" s="184" t="str">
        <f t="shared" si="2"/>
        <v>劣</v>
      </c>
      <c r="E13" s="82">
        <f>SUM(觀餐系!J:J)</f>
        <v>680000</v>
      </c>
      <c r="F13" s="64">
        <v>22</v>
      </c>
    </row>
    <row r="14" spans="1:6" s="84" customFormat="1">
      <c r="A14" s="64" t="s">
        <v>383</v>
      </c>
      <c r="B14" s="183">
        <f t="shared" si="0"/>
        <v>29928.571428571428</v>
      </c>
      <c r="C14" s="183">
        <f t="shared" si="1"/>
        <v>2.9928571428571429</v>
      </c>
      <c r="D14" s="184" t="str">
        <f t="shared" si="2"/>
        <v>劣</v>
      </c>
      <c r="E14" s="82">
        <f>SUM(多動系!J:J)</f>
        <v>209500</v>
      </c>
      <c r="F14" s="64">
        <v>7</v>
      </c>
    </row>
    <row r="15" spans="1:6" s="84" customFormat="1">
      <c r="A15" s="64" t="s">
        <v>384</v>
      </c>
      <c r="B15" s="183">
        <f t="shared" si="0"/>
        <v>22222.222222222223</v>
      </c>
      <c r="C15" s="183">
        <f t="shared" si="1"/>
        <v>2.2222222222222223</v>
      </c>
      <c r="D15" s="184" t="str">
        <f t="shared" si="2"/>
        <v>劣</v>
      </c>
      <c r="E15" s="82">
        <f>SUM(廚藝系!J:J)</f>
        <v>200000</v>
      </c>
      <c r="F15" s="64">
        <v>9</v>
      </c>
    </row>
    <row r="16" spans="1:6" s="84" customFormat="1">
      <c r="A16" s="64" t="s">
        <v>385</v>
      </c>
      <c r="B16" s="183">
        <f t="shared" si="0"/>
        <v>16666.666666666668</v>
      </c>
      <c r="C16" s="183">
        <f t="shared" si="1"/>
        <v>1.6666666666666667</v>
      </c>
      <c r="D16" s="184" t="str">
        <f t="shared" si="2"/>
        <v>劣</v>
      </c>
      <c r="E16" s="82">
        <f>SUM(創設系!J:J)</f>
        <v>100000</v>
      </c>
      <c r="F16" s="64">
        <v>6</v>
      </c>
    </row>
    <row r="17" spans="1:7" s="84" customFormat="1">
      <c r="A17" s="64" t="s">
        <v>386</v>
      </c>
      <c r="B17" s="183">
        <f t="shared" si="0"/>
        <v>7666.666666666667</v>
      </c>
      <c r="C17" s="183">
        <f t="shared" si="1"/>
        <v>0.76666666666666672</v>
      </c>
      <c r="D17" s="184" t="str">
        <f t="shared" si="2"/>
        <v>劣</v>
      </c>
      <c r="E17" s="82">
        <f>SUM(視傳系!J:J)</f>
        <v>69000</v>
      </c>
      <c r="F17" s="64">
        <v>9</v>
      </c>
    </row>
    <row r="18" spans="1:7" s="133" customFormat="1">
      <c r="A18" s="149" t="s">
        <v>180</v>
      </c>
      <c r="B18" s="183">
        <f t="shared" si="0"/>
        <v>0</v>
      </c>
      <c r="C18" s="183">
        <f t="shared" si="1"/>
        <v>0</v>
      </c>
      <c r="D18" s="184" t="str">
        <f t="shared" si="2"/>
        <v>劣</v>
      </c>
      <c r="E18" s="82">
        <f>SUM(公管所!J:J)</f>
        <v>0</v>
      </c>
      <c r="F18" s="64">
        <v>6</v>
      </c>
      <c r="G18" s="157"/>
    </row>
    <row r="19" spans="1:7" ht="36.6" customHeight="1">
      <c r="A19" s="197" t="s">
        <v>408</v>
      </c>
      <c r="B19" s="198"/>
      <c r="C19" s="198"/>
      <c r="D19" s="198"/>
      <c r="E19" s="198"/>
      <c r="F19" s="199"/>
    </row>
  </sheetData>
  <sortState ref="A2:F18">
    <sortCondition descending="1" ref="C2:C18"/>
  </sortState>
  <mergeCells count="1">
    <mergeCell ref="A19:F19"/>
  </mergeCells>
  <phoneticPr fontId="18"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view="pageBreakPreview" zoomScale="80" zoomScaleNormal="100" zoomScaleSheetLayoutView="80" workbookViewId="0">
      <selection activeCell="J5" sqref="J5"/>
    </sheetView>
  </sheetViews>
  <sheetFormatPr defaultColWidth="9" defaultRowHeight="16.2"/>
  <cols>
    <col min="1" max="1" width="9.109375" style="16" bestFit="1" customWidth="1"/>
    <col min="2" max="2" width="17.77734375" style="16" customWidth="1"/>
    <col min="3" max="3" width="18.77734375" style="16" customWidth="1"/>
    <col min="4" max="4" width="10.77734375" style="16" customWidth="1"/>
    <col min="5" max="5" width="9" style="16"/>
    <col min="6" max="6" width="12.77734375" style="16" customWidth="1"/>
    <col min="7" max="7" width="12.109375" style="16" customWidth="1"/>
    <col min="8" max="8" width="9" style="16"/>
    <col min="9" max="9" width="11.77734375" style="16" customWidth="1"/>
    <col min="10" max="10" width="13.33203125" style="16" customWidth="1"/>
    <col min="11" max="11" width="9.77734375" style="16" bestFit="1" customWidth="1"/>
    <col min="12" max="12" width="12.6640625" style="16" customWidth="1"/>
    <col min="13" max="13" width="12.109375" style="16" customWidth="1"/>
  </cols>
  <sheetData>
    <row r="1" spans="1:13" ht="28.8">
      <c r="A1" s="19" t="s">
        <v>17</v>
      </c>
      <c r="B1" s="19" t="s">
        <v>5</v>
      </c>
      <c r="C1" s="20" t="s">
        <v>6</v>
      </c>
      <c r="D1" s="20" t="s">
        <v>7</v>
      </c>
      <c r="E1" s="21" t="s">
        <v>8</v>
      </c>
      <c r="F1" s="20" t="s">
        <v>9</v>
      </c>
      <c r="G1" s="20" t="s">
        <v>10</v>
      </c>
      <c r="H1" s="20" t="s">
        <v>11</v>
      </c>
      <c r="I1" s="22" t="s">
        <v>12</v>
      </c>
      <c r="J1" s="23" t="s">
        <v>13</v>
      </c>
      <c r="K1" s="23" t="s">
        <v>14</v>
      </c>
      <c r="L1" s="22" t="s">
        <v>15</v>
      </c>
      <c r="M1" s="22" t="s">
        <v>16</v>
      </c>
    </row>
    <row r="2" spans="1:13" ht="57" customHeight="1">
      <c r="A2" s="75">
        <v>107</v>
      </c>
      <c r="B2" s="71" t="s">
        <v>154</v>
      </c>
      <c r="C2" s="76" t="s">
        <v>155</v>
      </c>
      <c r="D2" s="77" t="s">
        <v>156</v>
      </c>
      <c r="E2" s="75" t="s">
        <v>7</v>
      </c>
      <c r="F2" s="78" t="s">
        <v>157</v>
      </c>
      <c r="G2" s="76" t="s">
        <v>158</v>
      </c>
      <c r="H2" s="78" t="s">
        <v>159</v>
      </c>
      <c r="I2" s="79"/>
      <c r="J2" s="80">
        <v>100000</v>
      </c>
      <c r="K2" s="80">
        <v>100000</v>
      </c>
      <c r="L2" s="80">
        <v>12000</v>
      </c>
      <c r="M2" s="75" t="s">
        <v>74</v>
      </c>
    </row>
    <row r="3" spans="1:13" ht="57" customHeight="1">
      <c r="A3" s="75">
        <v>107</v>
      </c>
      <c r="B3" s="78" t="s">
        <v>247</v>
      </c>
      <c r="C3" s="76" t="s">
        <v>248</v>
      </c>
      <c r="D3" s="77" t="s">
        <v>249</v>
      </c>
      <c r="E3" s="75" t="s">
        <v>7</v>
      </c>
      <c r="F3" s="78" t="s">
        <v>250</v>
      </c>
      <c r="G3" s="76" t="s">
        <v>251</v>
      </c>
      <c r="H3" s="78" t="s">
        <v>159</v>
      </c>
      <c r="I3" s="79"/>
      <c r="J3" s="80">
        <v>100000</v>
      </c>
      <c r="K3" s="80">
        <v>100000</v>
      </c>
      <c r="L3" s="80">
        <v>12000</v>
      </c>
      <c r="M3" s="75" t="s">
        <v>221</v>
      </c>
    </row>
    <row r="4" spans="1:13" ht="57" customHeight="1">
      <c r="A4" s="75">
        <v>107</v>
      </c>
      <c r="B4" s="78" t="s">
        <v>276</v>
      </c>
      <c r="C4" s="160" t="s">
        <v>277</v>
      </c>
      <c r="D4" s="161" t="s">
        <v>278</v>
      </c>
      <c r="E4" s="75" t="s">
        <v>7</v>
      </c>
      <c r="F4" s="162" t="s">
        <v>279</v>
      </c>
      <c r="G4" s="160" t="s">
        <v>280</v>
      </c>
      <c r="H4" s="78" t="s">
        <v>159</v>
      </c>
      <c r="I4" s="163"/>
      <c r="J4" s="164">
        <v>12660</v>
      </c>
      <c r="K4" s="164">
        <v>12660</v>
      </c>
      <c r="L4" s="164">
        <v>1899</v>
      </c>
      <c r="M4" s="75" t="s">
        <v>74</v>
      </c>
    </row>
    <row r="5" spans="1:13" ht="90" customHeight="1">
      <c r="J5" s="165"/>
    </row>
  </sheetData>
  <phoneticPr fontId="18" type="noConversion"/>
  <pageMargins left="0.2" right="0.18958333333333335" top="1" bottom="1" header="0.5" footer="0.5"/>
  <pageSetup paperSize="9" scale="78" firstPageNumber="4294963191"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view="pageBreakPreview" zoomScaleNormal="100" zoomScaleSheetLayoutView="100" workbookViewId="0">
      <selection sqref="A1:M2"/>
    </sheetView>
  </sheetViews>
  <sheetFormatPr defaultColWidth="9" defaultRowHeight="16.2"/>
  <cols>
    <col min="1" max="1" width="9.109375" style="16" bestFit="1" customWidth="1"/>
    <col min="2" max="2" width="17.77734375" style="16" customWidth="1"/>
    <col min="3" max="3" width="18.77734375" style="16" customWidth="1"/>
    <col min="4" max="4" width="10.77734375" style="16" customWidth="1"/>
    <col min="5" max="5" width="9" style="16"/>
    <col min="6" max="6" width="12.77734375" style="16" customWidth="1"/>
    <col min="7" max="7" width="12.109375" style="16" customWidth="1"/>
    <col min="8" max="8" width="9" style="16"/>
    <col min="9" max="9" width="11.77734375" style="16" customWidth="1"/>
    <col min="10" max="10" width="13.33203125" style="16" customWidth="1"/>
    <col min="11" max="11" width="9.77734375" style="16" bestFit="1" customWidth="1"/>
    <col min="12" max="12" width="12.6640625" style="16" customWidth="1"/>
    <col min="13" max="13" width="12.109375" style="16" customWidth="1"/>
  </cols>
  <sheetData>
    <row r="1" spans="1:13" ht="28.8">
      <c r="A1" s="19" t="s">
        <v>17</v>
      </c>
      <c r="B1" s="19" t="s">
        <v>5</v>
      </c>
      <c r="C1" s="20" t="s">
        <v>6</v>
      </c>
      <c r="D1" s="20" t="s">
        <v>7</v>
      </c>
      <c r="E1" s="21" t="s">
        <v>8</v>
      </c>
      <c r="F1" s="20" t="s">
        <v>9</v>
      </c>
      <c r="G1" s="20" t="s">
        <v>10</v>
      </c>
      <c r="H1" s="20" t="s">
        <v>11</v>
      </c>
      <c r="I1" s="22" t="s">
        <v>12</v>
      </c>
      <c r="J1" s="23" t="s">
        <v>13</v>
      </c>
      <c r="K1" s="23" t="s">
        <v>14</v>
      </c>
      <c r="L1" s="22" t="s">
        <v>15</v>
      </c>
      <c r="M1" s="22" t="s">
        <v>16</v>
      </c>
    </row>
    <row r="2" spans="1:13" ht="57" customHeight="1">
      <c r="A2" s="75">
        <v>107</v>
      </c>
      <c r="B2" s="78" t="s">
        <v>259</v>
      </c>
      <c r="C2" s="76" t="s">
        <v>260</v>
      </c>
      <c r="D2" s="77" t="s">
        <v>261</v>
      </c>
      <c r="E2" s="75" t="s">
        <v>7</v>
      </c>
      <c r="F2" s="78" t="s">
        <v>262</v>
      </c>
      <c r="G2" s="76" t="s">
        <v>263</v>
      </c>
      <c r="H2" s="78" t="s">
        <v>264</v>
      </c>
      <c r="I2" s="79"/>
      <c r="J2" s="80">
        <v>100000</v>
      </c>
      <c r="K2" s="80">
        <v>100000</v>
      </c>
      <c r="L2" s="80">
        <v>15000</v>
      </c>
      <c r="M2" s="75" t="s">
        <v>74</v>
      </c>
    </row>
  </sheetData>
  <phoneticPr fontId="18" type="noConversion"/>
  <pageMargins left="0.2" right="0.18958333333333335" top="1" bottom="1" header="0.5" footer="0.5"/>
  <pageSetup paperSize="9" scale="78" firstPageNumber="4294963191"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workbookViewId="0">
      <selection activeCell="K9" sqref="K9"/>
    </sheetView>
  </sheetViews>
  <sheetFormatPr defaultRowHeight="16.2"/>
  <sheetData>
    <row r="1" spans="1:13" ht="43.2">
      <c r="A1" s="19" t="s">
        <v>17</v>
      </c>
      <c r="B1" s="19" t="s">
        <v>5</v>
      </c>
      <c r="C1" s="20" t="s">
        <v>6</v>
      </c>
      <c r="D1" s="20" t="s">
        <v>7</v>
      </c>
      <c r="E1" s="21" t="s">
        <v>8</v>
      </c>
      <c r="F1" s="20" t="s">
        <v>9</v>
      </c>
      <c r="G1" s="20" t="s">
        <v>10</v>
      </c>
      <c r="H1" s="20" t="s">
        <v>11</v>
      </c>
      <c r="I1" s="22" t="s">
        <v>12</v>
      </c>
      <c r="J1" s="23" t="s">
        <v>13</v>
      </c>
      <c r="K1" s="23" t="s">
        <v>14</v>
      </c>
      <c r="L1" s="22" t="s">
        <v>15</v>
      </c>
      <c r="M1" s="22" t="s">
        <v>16</v>
      </c>
    </row>
    <row r="2" spans="1:13" ht="100.8">
      <c r="A2" s="75">
        <v>107</v>
      </c>
      <c r="B2" s="78" t="s">
        <v>401</v>
      </c>
      <c r="C2" s="72" t="s">
        <v>402</v>
      </c>
      <c r="D2" s="77" t="s">
        <v>403</v>
      </c>
      <c r="E2" s="75" t="s">
        <v>7</v>
      </c>
      <c r="F2" s="78" t="s">
        <v>404</v>
      </c>
      <c r="G2" s="72" t="s">
        <v>405</v>
      </c>
      <c r="H2" s="71" t="s">
        <v>406</v>
      </c>
      <c r="I2" s="74"/>
      <c r="J2" s="80">
        <v>983700</v>
      </c>
      <c r="K2" s="80">
        <v>983700</v>
      </c>
      <c r="L2" s="69">
        <v>100000</v>
      </c>
      <c r="M2" s="188" t="s">
        <v>407</v>
      </c>
    </row>
  </sheetData>
  <phoneticPr fontId="18"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J7" sqref="J7"/>
    </sheetView>
  </sheetViews>
  <sheetFormatPr defaultRowHeight="16.2"/>
  <cols>
    <col min="2" max="2" width="15.33203125" customWidth="1"/>
    <col min="3" max="3" width="14.77734375" bestFit="1" customWidth="1"/>
    <col min="4" max="4" width="10" style="105" bestFit="1" customWidth="1"/>
    <col min="5" max="5" width="6.88671875" hidden="1" customWidth="1"/>
    <col min="6" max="6" width="9.109375" customWidth="1"/>
    <col min="7" max="7" width="17.109375" customWidth="1"/>
    <col min="8" max="8" width="10.21875" bestFit="1" customWidth="1"/>
  </cols>
  <sheetData>
    <row r="1" spans="1:7" ht="48.6">
      <c r="A1" s="130" t="s">
        <v>64</v>
      </c>
      <c r="B1" s="131" t="s">
        <v>53</v>
      </c>
      <c r="C1" s="131" t="s">
        <v>62</v>
      </c>
      <c r="D1" s="131" t="s">
        <v>63</v>
      </c>
      <c r="E1" s="131" t="s">
        <v>54</v>
      </c>
      <c r="F1" s="131" t="s">
        <v>55</v>
      </c>
      <c r="G1" s="132" t="s">
        <v>25</v>
      </c>
    </row>
    <row r="2" spans="1:7" s="84" customFormat="1">
      <c r="A2" s="70">
        <v>1</v>
      </c>
      <c r="B2" s="64" t="s">
        <v>61</v>
      </c>
      <c r="C2" s="64">
        <v>1</v>
      </c>
      <c r="D2" s="65">
        <v>1</v>
      </c>
      <c r="E2" s="65">
        <f t="shared" ref="E2:E18" si="0">D2-C2</f>
        <v>0</v>
      </c>
      <c r="F2" s="66">
        <f t="shared" ref="F2:F19" si="1">D2/C2</f>
        <v>1</v>
      </c>
      <c r="G2" s="82">
        <f>SUM(通識中心!J:J)</f>
        <v>100000</v>
      </c>
    </row>
    <row r="3" spans="1:7" s="84" customFormat="1">
      <c r="A3" s="70">
        <v>2</v>
      </c>
      <c r="B3" s="64" t="s">
        <v>409</v>
      </c>
      <c r="C3" s="64">
        <v>9</v>
      </c>
      <c r="D3" s="65">
        <v>9</v>
      </c>
      <c r="E3" s="65">
        <f t="shared" si="0"/>
        <v>0</v>
      </c>
      <c r="F3" s="66">
        <f t="shared" si="1"/>
        <v>1</v>
      </c>
      <c r="G3" s="82">
        <f>SUM(生技系!J:J)</f>
        <v>1942400</v>
      </c>
    </row>
    <row r="4" spans="1:7" s="84" customFormat="1">
      <c r="A4" s="70">
        <v>4</v>
      </c>
      <c r="B4" s="64" t="s">
        <v>410</v>
      </c>
      <c r="C4" s="64">
        <v>10</v>
      </c>
      <c r="D4" s="65">
        <v>6</v>
      </c>
      <c r="E4" s="65">
        <f t="shared" si="0"/>
        <v>-4</v>
      </c>
      <c r="F4" s="66">
        <f t="shared" si="1"/>
        <v>0.6</v>
      </c>
      <c r="G4" s="82">
        <f>SUM(幼保系!J:J)</f>
        <v>4176244</v>
      </c>
    </row>
    <row r="5" spans="1:7" s="84" customFormat="1">
      <c r="A5" s="70">
        <v>5</v>
      </c>
      <c r="B5" s="64" t="s">
        <v>57</v>
      </c>
      <c r="C5" s="64">
        <v>13</v>
      </c>
      <c r="D5" s="65">
        <v>7</v>
      </c>
      <c r="E5" s="65">
        <f t="shared" si="0"/>
        <v>-6</v>
      </c>
      <c r="F5" s="66">
        <f t="shared" si="1"/>
        <v>0.53846153846153844</v>
      </c>
      <c r="G5" s="82">
        <f>SUM(行銷系!J:J)</f>
        <v>1083000</v>
      </c>
    </row>
    <row r="6" spans="1:7" s="84" customFormat="1">
      <c r="A6" s="70">
        <v>3</v>
      </c>
      <c r="B6" s="64" t="s">
        <v>411</v>
      </c>
      <c r="C6" s="64">
        <v>6</v>
      </c>
      <c r="D6" s="65">
        <v>3</v>
      </c>
      <c r="E6" s="65">
        <f t="shared" si="0"/>
        <v>-3</v>
      </c>
      <c r="F6" s="66">
        <f t="shared" si="1"/>
        <v>0.5</v>
      </c>
      <c r="G6" s="82">
        <f>SUM(運保系!J:J)</f>
        <v>212660</v>
      </c>
    </row>
    <row r="7" spans="1:7" s="84" customFormat="1">
      <c r="A7" s="70">
        <v>10</v>
      </c>
      <c r="B7" s="64" t="s">
        <v>393</v>
      </c>
      <c r="C7" s="64">
        <v>8</v>
      </c>
      <c r="D7" s="65">
        <v>4</v>
      </c>
      <c r="E7" s="65">
        <f t="shared" si="0"/>
        <v>-4</v>
      </c>
      <c r="F7" s="66">
        <f t="shared" si="1"/>
        <v>0.5</v>
      </c>
      <c r="G7" s="82">
        <f>SUM(應外系!J:J)</f>
        <v>300000</v>
      </c>
    </row>
    <row r="8" spans="1:7" s="84" customFormat="1">
      <c r="A8" s="70">
        <v>7</v>
      </c>
      <c r="B8" s="64" t="s">
        <v>412</v>
      </c>
      <c r="C8" s="64">
        <v>9</v>
      </c>
      <c r="D8" s="65">
        <v>4</v>
      </c>
      <c r="E8" s="65">
        <f t="shared" si="0"/>
        <v>-5</v>
      </c>
      <c r="F8" s="66">
        <f t="shared" si="1"/>
        <v>0.44444444444444442</v>
      </c>
      <c r="G8" s="82">
        <f>SUM(觀光系!J:J)</f>
        <v>920000</v>
      </c>
    </row>
    <row r="9" spans="1:7" s="84" customFormat="1">
      <c r="A9" s="70">
        <v>6</v>
      </c>
      <c r="B9" s="64" t="s">
        <v>179</v>
      </c>
      <c r="C9" s="64">
        <v>8</v>
      </c>
      <c r="D9" s="65">
        <v>3</v>
      </c>
      <c r="E9" s="65">
        <f t="shared" si="0"/>
        <v>-5</v>
      </c>
      <c r="F9" s="66">
        <f t="shared" si="1"/>
        <v>0.375</v>
      </c>
      <c r="G9" s="82">
        <f>SUM(時尚系!J:J)</f>
        <v>320000</v>
      </c>
    </row>
    <row r="10" spans="1:7" s="84" customFormat="1">
      <c r="A10" s="70">
        <v>13</v>
      </c>
      <c r="B10" s="64" t="s">
        <v>413</v>
      </c>
      <c r="C10" s="64">
        <v>22</v>
      </c>
      <c r="D10" s="65">
        <v>7</v>
      </c>
      <c r="E10" s="65">
        <f t="shared" si="0"/>
        <v>-15</v>
      </c>
      <c r="F10" s="66">
        <f t="shared" si="1"/>
        <v>0.31818181818181818</v>
      </c>
      <c r="G10" s="82">
        <f>SUM(觀餐系!J:J)</f>
        <v>680000</v>
      </c>
    </row>
    <row r="11" spans="1:7" s="84" customFormat="1">
      <c r="A11" s="70">
        <v>8</v>
      </c>
      <c r="B11" s="64" t="s">
        <v>389</v>
      </c>
      <c r="C11" s="64">
        <v>10</v>
      </c>
      <c r="D11" s="65">
        <v>3</v>
      </c>
      <c r="E11" s="65">
        <f t="shared" si="0"/>
        <v>-7</v>
      </c>
      <c r="F11" s="66">
        <f t="shared" si="1"/>
        <v>0.3</v>
      </c>
      <c r="G11" s="82">
        <f>SUM(資電系!J:J)</f>
        <v>685000</v>
      </c>
    </row>
    <row r="12" spans="1:7" s="84" customFormat="1">
      <c r="A12" s="70">
        <v>9</v>
      </c>
      <c r="B12" s="64" t="s">
        <v>414</v>
      </c>
      <c r="C12" s="64">
        <v>7</v>
      </c>
      <c r="D12" s="65">
        <v>2</v>
      </c>
      <c r="E12" s="65">
        <f t="shared" si="0"/>
        <v>-5</v>
      </c>
      <c r="F12" s="66">
        <f t="shared" si="1"/>
        <v>0.2857142857142857</v>
      </c>
      <c r="G12" s="82">
        <f>SUM(多動系!J:J)</f>
        <v>209500</v>
      </c>
    </row>
    <row r="13" spans="1:7" s="84" customFormat="1">
      <c r="A13" s="70">
        <v>11</v>
      </c>
      <c r="B13" s="64" t="s">
        <v>415</v>
      </c>
      <c r="C13" s="64">
        <v>9</v>
      </c>
      <c r="D13" s="65">
        <v>2</v>
      </c>
      <c r="E13" s="65">
        <f t="shared" si="0"/>
        <v>-7</v>
      </c>
      <c r="F13" s="66">
        <f t="shared" si="1"/>
        <v>0.22222222222222221</v>
      </c>
      <c r="G13" s="82">
        <f>SUM(廚藝系!J:J)</f>
        <v>200000</v>
      </c>
    </row>
    <row r="14" spans="1:7" s="84" customFormat="1" ht="32.4">
      <c r="A14" s="70">
        <v>12</v>
      </c>
      <c r="B14" s="148" t="s">
        <v>128</v>
      </c>
      <c r="C14" s="64">
        <v>6</v>
      </c>
      <c r="D14" s="65">
        <v>1</v>
      </c>
      <c r="E14" s="65">
        <f t="shared" si="0"/>
        <v>-5</v>
      </c>
      <c r="F14" s="66">
        <f t="shared" si="1"/>
        <v>0.16666666666666666</v>
      </c>
      <c r="G14" s="82">
        <f>SUM(東南經貿與金融學程!J:J)</f>
        <v>300000</v>
      </c>
    </row>
    <row r="15" spans="1:7" s="84" customFormat="1">
      <c r="A15" s="70">
        <v>15</v>
      </c>
      <c r="B15" s="64" t="s">
        <v>56</v>
      </c>
      <c r="C15" s="64">
        <v>12</v>
      </c>
      <c r="D15" s="65">
        <v>2</v>
      </c>
      <c r="E15" s="65">
        <f t="shared" si="0"/>
        <v>-10</v>
      </c>
      <c r="F15" s="66">
        <f t="shared" si="1"/>
        <v>0.16666666666666666</v>
      </c>
      <c r="G15" s="82">
        <f>SUM(企管系!J:J)</f>
        <v>461000</v>
      </c>
    </row>
    <row r="16" spans="1:7" s="84" customFormat="1">
      <c r="A16" s="70">
        <v>17</v>
      </c>
      <c r="B16" s="64" t="s">
        <v>416</v>
      </c>
      <c r="C16" s="64">
        <v>6</v>
      </c>
      <c r="D16" s="65">
        <v>1</v>
      </c>
      <c r="E16" s="65">
        <f t="shared" si="0"/>
        <v>-5</v>
      </c>
      <c r="F16" s="66">
        <f t="shared" si="1"/>
        <v>0.16666666666666666</v>
      </c>
      <c r="G16" s="82">
        <f>SUM(創設系!J:J)</f>
        <v>100000</v>
      </c>
    </row>
    <row r="17" spans="1:9" s="84" customFormat="1">
      <c r="A17" s="70">
        <v>14</v>
      </c>
      <c r="B17" s="64" t="s">
        <v>181</v>
      </c>
      <c r="C17" s="64">
        <v>9</v>
      </c>
      <c r="D17" s="65">
        <v>1</v>
      </c>
      <c r="E17" s="65">
        <f t="shared" si="0"/>
        <v>-8</v>
      </c>
      <c r="F17" s="66">
        <f t="shared" si="1"/>
        <v>0.1111111111111111</v>
      </c>
      <c r="G17" s="82">
        <f>SUM(視傳系!J:J)</f>
        <v>69000</v>
      </c>
    </row>
    <row r="18" spans="1:9" s="133" customFormat="1" ht="16.8" thickBot="1">
      <c r="A18" s="70">
        <v>16</v>
      </c>
      <c r="B18" s="149" t="s">
        <v>180</v>
      </c>
      <c r="C18" s="64">
        <v>6</v>
      </c>
      <c r="D18" s="65">
        <v>0</v>
      </c>
      <c r="E18" s="65">
        <f t="shared" si="0"/>
        <v>-6</v>
      </c>
      <c r="F18" s="66">
        <f t="shared" si="1"/>
        <v>0</v>
      </c>
      <c r="G18" s="82">
        <f>SUM(公管所!J:J)</f>
        <v>0</v>
      </c>
      <c r="H18" s="157"/>
      <c r="I18" s="157"/>
    </row>
    <row r="19" spans="1:9" s="105" customFormat="1" ht="16.8" thickBot="1">
      <c r="A19" s="200" t="s">
        <v>59</v>
      </c>
      <c r="B19" s="201"/>
      <c r="C19" s="129">
        <f>SUM(達成率!C2:C18)</f>
        <v>151</v>
      </c>
      <c r="D19" s="129">
        <f>SUM(達成率!D2:D18)</f>
        <v>56</v>
      </c>
      <c r="E19" s="134"/>
      <c r="F19" s="135">
        <f t="shared" si="1"/>
        <v>0.37086092715231789</v>
      </c>
      <c r="G19" s="136">
        <f>SUM(達成率!G2:G18)</f>
        <v>11758804</v>
      </c>
    </row>
    <row r="20" spans="1:9">
      <c r="D20" s="158"/>
    </row>
  </sheetData>
  <sortState ref="A2:G20">
    <sortCondition descending="1" ref="F2:F20"/>
  </sortState>
  <mergeCells count="1">
    <mergeCell ref="A19:B19"/>
  </mergeCells>
  <phoneticPr fontId="18"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view="pageBreakPreview" zoomScaleNormal="100" workbookViewId="0">
      <selection activeCell="A2" sqref="A2:M2"/>
    </sheetView>
  </sheetViews>
  <sheetFormatPr defaultColWidth="9" defaultRowHeight="16.2"/>
  <cols>
    <col min="1" max="1" width="9.109375" style="16" bestFit="1" customWidth="1"/>
    <col min="2" max="2" width="17.77734375" style="16" customWidth="1"/>
    <col min="3" max="3" width="17.6640625" style="16" customWidth="1"/>
    <col min="4" max="4" width="11.6640625" style="16" customWidth="1"/>
    <col min="5" max="5" width="9" style="16"/>
    <col min="6" max="6" width="12.77734375" style="16" customWidth="1"/>
    <col min="7" max="7" width="10.44140625" style="16" customWidth="1"/>
    <col min="8" max="8" width="9" style="16"/>
    <col min="9" max="9" width="11.77734375" style="16" customWidth="1"/>
    <col min="10" max="10" width="13.33203125" style="16" customWidth="1"/>
    <col min="11" max="11" width="9.77734375" style="16" bestFit="1" customWidth="1"/>
    <col min="12" max="12" width="12.6640625" style="16" customWidth="1"/>
    <col min="13" max="13" width="12.109375" style="16" customWidth="1"/>
  </cols>
  <sheetData>
    <row r="1" spans="1:13" ht="28.8">
      <c r="A1" s="2" t="s">
        <v>4</v>
      </c>
      <c r="B1" s="3" t="s">
        <v>5</v>
      </c>
      <c r="C1" s="4" t="s">
        <v>6</v>
      </c>
      <c r="D1" s="4" t="s">
        <v>7</v>
      </c>
      <c r="E1" s="5" t="s">
        <v>8</v>
      </c>
      <c r="F1" s="4" t="s">
        <v>9</v>
      </c>
      <c r="G1" s="4" t="s">
        <v>10</v>
      </c>
      <c r="H1" s="4" t="s">
        <v>11</v>
      </c>
      <c r="I1" s="6" t="s">
        <v>12</v>
      </c>
      <c r="J1" s="7" t="s">
        <v>13</v>
      </c>
      <c r="K1" s="7" t="s">
        <v>14</v>
      </c>
      <c r="L1" s="6" t="s">
        <v>15</v>
      </c>
      <c r="M1" s="6" t="s">
        <v>16</v>
      </c>
    </row>
    <row r="2" spans="1:13" ht="82.5" customHeight="1">
      <c r="A2" s="75">
        <v>107</v>
      </c>
      <c r="B2" s="71" t="s">
        <v>160</v>
      </c>
      <c r="C2" s="72" t="s">
        <v>161</v>
      </c>
      <c r="D2" s="77" t="s">
        <v>162</v>
      </c>
      <c r="E2" s="75" t="s">
        <v>7</v>
      </c>
      <c r="F2" s="78" t="s">
        <v>163</v>
      </c>
      <c r="G2" s="76" t="s">
        <v>164</v>
      </c>
      <c r="H2" s="139" t="s">
        <v>165</v>
      </c>
      <c r="I2" s="79"/>
      <c r="J2" s="80">
        <v>300000</v>
      </c>
      <c r="K2" s="80">
        <v>300000</v>
      </c>
      <c r="L2" s="80">
        <v>36000</v>
      </c>
      <c r="M2" s="75" t="s">
        <v>74</v>
      </c>
    </row>
    <row r="3" spans="1:13" ht="69.75" customHeight="1">
      <c r="A3" s="44"/>
      <c r="B3" s="45"/>
      <c r="C3" s="47"/>
      <c r="D3" s="46"/>
      <c r="E3" s="44"/>
      <c r="F3" s="45"/>
      <c r="G3" s="47"/>
      <c r="H3" s="45"/>
      <c r="I3" s="48"/>
      <c r="J3" s="49"/>
      <c r="K3" s="49"/>
      <c r="L3" s="49"/>
      <c r="M3" s="44"/>
    </row>
    <row r="4" spans="1:13" ht="67.5" customHeight="1">
      <c r="A4" s="34"/>
      <c r="B4" s="9"/>
      <c r="C4" s="36"/>
      <c r="D4" s="25"/>
      <c r="E4" s="34"/>
      <c r="F4" s="9"/>
      <c r="G4" s="36"/>
      <c r="H4" s="9"/>
      <c r="I4" s="37"/>
      <c r="J4" s="38"/>
      <c r="K4" s="38"/>
      <c r="L4" s="38"/>
      <c r="M4" s="34"/>
    </row>
    <row r="5" spans="1:13" ht="66" customHeight="1">
      <c r="A5" s="8"/>
      <c r="B5" s="9"/>
      <c r="C5" s="10"/>
      <c r="D5" s="8"/>
      <c r="E5" s="8"/>
      <c r="F5" s="10"/>
      <c r="G5" s="8"/>
      <c r="H5" s="10"/>
      <c r="I5" s="11"/>
      <c r="J5" s="12"/>
      <c r="K5" s="12"/>
      <c r="L5" s="12"/>
      <c r="M5" s="13"/>
    </row>
    <row r="6" spans="1:13" ht="57.75" customHeight="1">
      <c r="A6" s="8"/>
      <c r="B6" s="9"/>
      <c r="C6" s="10"/>
      <c r="D6" s="8"/>
      <c r="E6" s="8"/>
      <c r="F6" s="10"/>
      <c r="G6" s="8"/>
      <c r="H6" s="10"/>
      <c r="I6" s="15"/>
      <c r="J6" s="12"/>
      <c r="K6" s="12"/>
      <c r="L6" s="12"/>
      <c r="M6" s="13"/>
    </row>
    <row r="7" spans="1:13" ht="59.25" customHeight="1">
      <c r="A7" s="8"/>
      <c r="B7" s="9"/>
      <c r="C7" s="10"/>
      <c r="D7" s="8"/>
      <c r="E7" s="8"/>
      <c r="F7" s="10"/>
      <c r="G7" s="8"/>
      <c r="H7" s="10"/>
      <c r="I7" s="11"/>
      <c r="J7" s="12"/>
      <c r="K7" s="12"/>
      <c r="L7" s="12"/>
      <c r="M7" s="13"/>
    </row>
  </sheetData>
  <phoneticPr fontId="18" type="noConversion"/>
  <pageMargins left="0.2" right="0.18958333333333335" top="1" bottom="1" header="0.5" footer="0.5"/>
  <pageSetup paperSize="9" scale="78" firstPageNumber="429496319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view="pageBreakPreview" zoomScale="80" zoomScaleNormal="100" zoomScaleSheetLayoutView="80" workbookViewId="0">
      <selection activeCell="J5" sqref="J5"/>
    </sheetView>
  </sheetViews>
  <sheetFormatPr defaultColWidth="9" defaultRowHeight="16.2"/>
  <cols>
    <col min="1" max="1" width="9.109375" style="18" bestFit="1" customWidth="1"/>
    <col min="2" max="2" width="16.109375" style="18" customWidth="1"/>
    <col min="3" max="3" width="17.77734375" style="18" customWidth="1"/>
    <col min="4" max="4" width="10.6640625" style="18" customWidth="1"/>
    <col min="5" max="5" width="9" style="18"/>
    <col min="6" max="6" width="12.77734375" style="18" customWidth="1"/>
    <col min="7" max="7" width="12.109375" style="18" customWidth="1"/>
    <col min="8" max="8" width="9" style="18"/>
    <col min="9" max="9" width="11.77734375" style="18" customWidth="1"/>
    <col min="10" max="10" width="13.33203125" style="18" customWidth="1"/>
    <col min="11" max="11" width="9.77734375" style="18" bestFit="1" customWidth="1"/>
    <col min="12" max="12" width="12.6640625" style="18" customWidth="1"/>
    <col min="13" max="13" width="12.109375" style="18" customWidth="1"/>
  </cols>
  <sheetData>
    <row r="1" spans="1:13" ht="28.8">
      <c r="A1" s="2" t="s">
        <v>4</v>
      </c>
      <c r="B1" s="3" t="s">
        <v>5</v>
      </c>
      <c r="C1" s="4" t="s">
        <v>6</v>
      </c>
      <c r="D1" s="4" t="s">
        <v>7</v>
      </c>
      <c r="E1" s="5" t="s">
        <v>8</v>
      </c>
      <c r="F1" s="4" t="s">
        <v>9</v>
      </c>
      <c r="G1" s="4" t="s">
        <v>10</v>
      </c>
      <c r="H1" s="4" t="s">
        <v>11</v>
      </c>
      <c r="I1" s="6" t="s">
        <v>12</v>
      </c>
      <c r="J1" s="7" t="s">
        <v>13</v>
      </c>
      <c r="K1" s="7" t="s">
        <v>14</v>
      </c>
      <c r="L1" s="6" t="s">
        <v>15</v>
      </c>
      <c r="M1" s="6" t="s">
        <v>16</v>
      </c>
    </row>
    <row r="2" spans="1:13" ht="75" customHeight="1">
      <c r="A2" s="75">
        <v>107</v>
      </c>
      <c r="B2" s="78" t="s">
        <v>86</v>
      </c>
      <c r="C2" s="76" t="s">
        <v>87</v>
      </c>
      <c r="D2" s="77" t="s">
        <v>88</v>
      </c>
      <c r="E2" s="97" t="s">
        <v>7</v>
      </c>
      <c r="F2" s="76" t="s">
        <v>89</v>
      </c>
      <c r="G2" s="76" t="s">
        <v>78</v>
      </c>
      <c r="H2" s="78" t="s">
        <v>90</v>
      </c>
      <c r="I2" s="79"/>
      <c r="J2" s="80">
        <v>100000</v>
      </c>
      <c r="K2" s="80">
        <v>100000</v>
      </c>
      <c r="L2" s="80">
        <v>12000</v>
      </c>
      <c r="M2" s="75" t="s">
        <v>74</v>
      </c>
    </row>
    <row r="3" spans="1:13" ht="69.75" customHeight="1">
      <c r="A3" s="75">
        <v>107</v>
      </c>
      <c r="B3" s="78" t="s">
        <v>121</v>
      </c>
      <c r="C3" s="76" t="s">
        <v>122</v>
      </c>
      <c r="D3" s="77" t="s">
        <v>123</v>
      </c>
      <c r="E3" s="97" t="s">
        <v>7</v>
      </c>
      <c r="F3" s="76" t="s">
        <v>124</v>
      </c>
      <c r="G3" s="76" t="s">
        <v>83</v>
      </c>
      <c r="H3" s="78" t="s">
        <v>90</v>
      </c>
      <c r="I3" s="79"/>
      <c r="J3" s="80">
        <v>485000</v>
      </c>
      <c r="K3" s="80">
        <v>485000</v>
      </c>
      <c r="L3" s="80">
        <v>18500</v>
      </c>
      <c r="M3" s="75" t="s">
        <v>47</v>
      </c>
    </row>
    <row r="4" spans="1:13" ht="57.75" customHeight="1">
      <c r="A4" s="75">
        <v>107</v>
      </c>
      <c r="B4" s="71" t="s">
        <v>173</v>
      </c>
      <c r="C4" s="76" t="s">
        <v>174</v>
      </c>
      <c r="D4" s="77" t="s">
        <v>175</v>
      </c>
      <c r="E4" s="75" t="s">
        <v>7</v>
      </c>
      <c r="F4" s="78" t="s">
        <v>176</v>
      </c>
      <c r="G4" s="76" t="s">
        <v>177</v>
      </c>
      <c r="H4" s="78" t="s">
        <v>178</v>
      </c>
      <c r="I4" s="79"/>
      <c r="J4" s="80">
        <v>100000</v>
      </c>
      <c r="K4" s="80">
        <v>100000</v>
      </c>
      <c r="L4" s="80">
        <v>15000</v>
      </c>
      <c r="M4" s="75" t="s">
        <v>151</v>
      </c>
    </row>
    <row r="5" spans="1:13" ht="64.5" customHeight="1">
      <c r="A5" s="121"/>
      <c r="B5" s="122"/>
      <c r="C5" s="123"/>
      <c r="D5" s="124"/>
      <c r="E5" s="125"/>
      <c r="F5" s="122"/>
      <c r="G5" s="123"/>
      <c r="H5" s="122"/>
      <c r="I5" s="126"/>
      <c r="J5" s="127"/>
      <c r="K5" s="127"/>
      <c r="L5" s="127"/>
      <c r="M5" s="125"/>
    </row>
    <row r="6" spans="1:13" ht="63" customHeight="1">
      <c r="A6" s="44"/>
      <c r="B6" s="45"/>
      <c r="C6" s="47"/>
      <c r="D6" s="46"/>
      <c r="E6" s="46"/>
      <c r="F6" s="45"/>
      <c r="G6" s="47"/>
      <c r="H6" s="45"/>
      <c r="I6" s="48"/>
      <c r="J6" s="49"/>
      <c r="K6" s="49"/>
      <c r="L6" s="49"/>
      <c r="M6" s="44"/>
    </row>
    <row r="7" spans="1:13" ht="61.5" customHeight="1">
      <c r="A7" s="34"/>
      <c r="B7" s="9"/>
      <c r="C7" s="11"/>
      <c r="D7" s="25"/>
      <c r="E7" s="34"/>
      <c r="F7" s="35"/>
      <c r="G7" s="36"/>
      <c r="H7" s="9"/>
      <c r="I7" s="37"/>
      <c r="J7" s="38"/>
      <c r="K7" s="38"/>
      <c r="L7" s="38"/>
      <c r="M7" s="34"/>
    </row>
    <row r="8" spans="1:13" ht="65.25" customHeight="1">
      <c r="A8" s="34"/>
      <c r="B8" s="9"/>
      <c r="C8" s="36"/>
      <c r="D8" s="25"/>
      <c r="E8" s="25"/>
      <c r="F8" s="9"/>
      <c r="G8" s="36"/>
      <c r="H8" s="9"/>
      <c r="I8" s="37"/>
      <c r="J8" s="38"/>
      <c r="K8" s="38"/>
      <c r="L8" s="38"/>
      <c r="M8" s="34"/>
    </row>
    <row r="9" spans="1:13" ht="55.5" customHeight="1">
      <c r="A9" s="34"/>
      <c r="B9" s="9"/>
      <c r="C9" s="36"/>
      <c r="D9" s="34"/>
      <c r="E9" s="25"/>
      <c r="F9" s="35"/>
      <c r="G9" s="36"/>
      <c r="H9" s="9"/>
      <c r="I9" s="37"/>
      <c r="J9" s="38"/>
      <c r="K9" s="38"/>
      <c r="L9" s="38"/>
      <c r="M9" s="34"/>
    </row>
    <row r="10" spans="1:13" ht="135" customHeight="1">
      <c r="A10" s="34"/>
      <c r="B10" s="9"/>
      <c r="C10" s="36"/>
      <c r="D10" s="25"/>
      <c r="E10" s="25"/>
      <c r="F10" s="9"/>
      <c r="G10" s="36"/>
      <c r="H10" s="9"/>
      <c r="I10" s="37"/>
      <c r="J10" s="38"/>
      <c r="K10" s="38"/>
      <c r="L10" s="38"/>
      <c r="M10" s="34"/>
    </row>
    <row r="11" spans="1:13" ht="76.5" customHeight="1">
      <c r="A11" s="34"/>
      <c r="B11" s="9"/>
      <c r="C11" s="36"/>
      <c r="D11" s="25"/>
      <c r="E11" s="34"/>
      <c r="F11" s="36"/>
      <c r="G11" s="36"/>
      <c r="H11" s="9"/>
      <c r="I11" s="37"/>
      <c r="J11" s="38"/>
      <c r="K11" s="38"/>
      <c r="L11" s="38"/>
      <c r="M11" s="34"/>
    </row>
    <row r="12" spans="1:13" ht="57.75" customHeight="1">
      <c r="A12" s="34"/>
      <c r="B12" s="9"/>
      <c r="C12" s="36"/>
      <c r="D12" s="25"/>
      <c r="E12" s="11"/>
      <c r="F12" s="9"/>
      <c r="G12" s="36"/>
      <c r="H12" s="9"/>
      <c r="I12" s="37"/>
      <c r="J12" s="38"/>
      <c r="K12" s="38"/>
      <c r="L12" s="38"/>
      <c r="M12" s="34"/>
    </row>
  </sheetData>
  <phoneticPr fontId="18" type="noConversion"/>
  <pageMargins left="0.2" right="0.18958333333333335" top="1" bottom="1" header="0.5" footer="0.5"/>
  <pageSetup paperSize="9" scale="78" firstPageNumber="429496319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view="pageBreakPreview" zoomScale="80" zoomScaleNormal="100" zoomScaleSheetLayoutView="80" workbookViewId="0">
      <selection activeCell="A3" sqref="A3:M3"/>
    </sheetView>
  </sheetViews>
  <sheetFormatPr defaultColWidth="9" defaultRowHeight="16.2"/>
  <cols>
    <col min="1" max="1" width="9.21875" style="18" bestFit="1" customWidth="1"/>
    <col min="2" max="2" width="17.21875" style="18" customWidth="1"/>
    <col min="3" max="3" width="18.77734375" style="18" customWidth="1"/>
    <col min="4" max="4" width="11.33203125" style="18" customWidth="1"/>
    <col min="5" max="5" width="9" style="18"/>
    <col min="6" max="6" width="12.77734375" style="18" customWidth="1"/>
    <col min="7" max="7" width="11.33203125" style="18" customWidth="1"/>
    <col min="8" max="8" width="12.33203125" style="18" customWidth="1"/>
    <col min="9" max="9" width="11.21875" style="18" customWidth="1"/>
    <col min="10" max="10" width="13.33203125" style="18" customWidth="1"/>
    <col min="11" max="11" width="11.109375" style="18" bestFit="1" customWidth="1"/>
    <col min="12" max="12" width="12.6640625" style="18" customWidth="1"/>
    <col min="13" max="13" width="11.44140625" style="18" customWidth="1"/>
  </cols>
  <sheetData>
    <row r="1" spans="1:13" ht="28.8">
      <c r="A1" s="19" t="s">
        <v>4</v>
      </c>
      <c r="B1" s="19" t="s">
        <v>5</v>
      </c>
      <c r="C1" s="20" t="s">
        <v>6</v>
      </c>
      <c r="D1" s="20" t="s">
        <v>7</v>
      </c>
      <c r="E1" s="21" t="s">
        <v>8</v>
      </c>
      <c r="F1" s="20" t="s">
        <v>9</v>
      </c>
      <c r="G1" s="20" t="s">
        <v>10</v>
      </c>
      <c r="H1" s="20" t="s">
        <v>11</v>
      </c>
      <c r="I1" s="22" t="s">
        <v>12</v>
      </c>
      <c r="J1" s="23" t="s">
        <v>13</v>
      </c>
      <c r="K1" s="23" t="s">
        <v>14</v>
      </c>
      <c r="L1" s="22" t="s">
        <v>15</v>
      </c>
      <c r="M1" s="22" t="s">
        <v>16</v>
      </c>
    </row>
    <row r="2" spans="1:13" ht="66" customHeight="1">
      <c r="A2" s="9">
        <v>107</v>
      </c>
      <c r="B2" s="36" t="s">
        <v>116</v>
      </c>
      <c r="C2" s="25" t="s">
        <v>117</v>
      </c>
      <c r="D2" s="138" t="s">
        <v>51</v>
      </c>
      <c r="E2" s="138" t="s">
        <v>119</v>
      </c>
      <c r="F2" s="9" t="s">
        <v>47</v>
      </c>
      <c r="G2" s="36" t="s">
        <v>83</v>
      </c>
      <c r="H2" s="9" t="s">
        <v>118</v>
      </c>
      <c r="I2" s="10"/>
      <c r="J2" s="38">
        <v>361000</v>
      </c>
      <c r="K2" s="38">
        <v>361000</v>
      </c>
      <c r="L2" s="38">
        <v>10000</v>
      </c>
      <c r="M2" s="25" t="s">
        <v>120</v>
      </c>
    </row>
    <row r="3" spans="1:13" ht="66.75" customHeight="1">
      <c r="A3" s="75">
        <v>107</v>
      </c>
      <c r="B3" s="78" t="s">
        <v>305</v>
      </c>
      <c r="C3" s="76" t="s">
        <v>306</v>
      </c>
      <c r="D3" s="77" t="s">
        <v>307</v>
      </c>
      <c r="E3" s="75" t="s">
        <v>7</v>
      </c>
      <c r="F3" s="78" t="s">
        <v>308</v>
      </c>
      <c r="G3" s="76" t="s">
        <v>309</v>
      </c>
      <c r="H3" s="78" t="s">
        <v>310</v>
      </c>
      <c r="I3" s="79"/>
      <c r="J3" s="80">
        <v>100000</v>
      </c>
      <c r="K3" s="80">
        <v>100000</v>
      </c>
      <c r="L3" s="80">
        <v>15000</v>
      </c>
      <c r="M3" s="75" t="s">
        <v>74</v>
      </c>
    </row>
    <row r="4" spans="1:13" ht="89.25" customHeight="1">
      <c r="A4" s="62"/>
      <c r="B4" s="71"/>
      <c r="C4" s="36"/>
      <c r="D4" s="25"/>
      <c r="E4" s="62"/>
      <c r="F4" s="9"/>
      <c r="G4" s="36"/>
      <c r="H4" s="9"/>
      <c r="I4" s="85"/>
      <c r="J4" s="86"/>
      <c r="K4" s="38"/>
      <c r="L4" s="86"/>
      <c r="M4" s="83"/>
    </row>
    <row r="5" spans="1:13" ht="90.75" customHeight="1">
      <c r="A5" s="62"/>
      <c r="B5" s="71"/>
      <c r="C5" s="36"/>
      <c r="D5" s="25"/>
      <c r="E5" s="62"/>
      <c r="F5" s="9"/>
      <c r="G5" s="36"/>
      <c r="H5" s="9"/>
      <c r="I5" s="37"/>
      <c r="J5" s="38"/>
      <c r="K5" s="38"/>
      <c r="L5" s="38"/>
      <c r="M5" s="83"/>
    </row>
    <row r="6" spans="1:13" ht="88.5" customHeight="1">
      <c r="A6" s="62"/>
      <c r="B6" s="71"/>
      <c r="C6" s="36"/>
      <c r="D6" s="25"/>
      <c r="E6" s="87"/>
      <c r="F6" s="9"/>
      <c r="G6" s="36"/>
      <c r="H6" s="9"/>
      <c r="I6" s="85"/>
      <c r="J6" s="86"/>
      <c r="K6" s="38"/>
      <c r="L6" s="86"/>
      <c r="M6" s="83"/>
    </row>
    <row r="7" spans="1:13" ht="52.5" customHeight="1">
      <c r="A7" s="75"/>
      <c r="B7" s="71"/>
      <c r="C7" s="76"/>
      <c r="D7" s="77"/>
      <c r="E7" s="87"/>
      <c r="F7" s="78"/>
      <c r="G7" s="76"/>
      <c r="H7" s="78"/>
      <c r="I7" s="79"/>
      <c r="J7" s="89"/>
      <c r="K7" s="80"/>
      <c r="L7" s="80"/>
      <c r="M7" s="75"/>
    </row>
    <row r="8" spans="1:13" ht="65.25" customHeight="1">
      <c r="A8" s="106"/>
      <c r="B8" s="107"/>
      <c r="C8" s="108"/>
      <c r="D8" s="109"/>
      <c r="E8" s="110"/>
      <c r="F8" s="107"/>
      <c r="G8" s="108"/>
      <c r="H8" s="107"/>
      <c r="I8" s="111"/>
      <c r="J8" s="112"/>
      <c r="K8" s="112"/>
      <c r="L8" s="112"/>
      <c r="M8" s="113"/>
    </row>
    <row r="9" spans="1:13" ht="78.75" customHeight="1">
      <c r="A9" s="68"/>
      <c r="B9" s="71"/>
      <c r="C9" s="72"/>
      <c r="D9" s="73"/>
      <c r="E9" s="87"/>
      <c r="F9" s="92"/>
      <c r="G9" s="72"/>
      <c r="H9" s="71"/>
      <c r="I9" s="74"/>
      <c r="J9" s="69"/>
      <c r="K9" s="69"/>
      <c r="L9" s="69"/>
      <c r="M9" s="75"/>
    </row>
    <row r="10" spans="1:13" ht="72" customHeight="1">
      <c r="A10" s="68"/>
      <c r="B10" s="71"/>
      <c r="C10" s="72"/>
      <c r="D10" s="73"/>
      <c r="E10" s="114"/>
      <c r="F10" s="71"/>
      <c r="G10" s="72"/>
      <c r="H10" s="71"/>
      <c r="I10" s="74"/>
      <c r="J10" s="69"/>
      <c r="K10" s="69"/>
      <c r="L10" s="69"/>
      <c r="M10" s="75"/>
    </row>
    <row r="11" spans="1:13" ht="63" customHeight="1">
      <c r="A11" s="121"/>
      <c r="B11" s="122"/>
      <c r="C11" s="123"/>
      <c r="D11" s="121"/>
      <c r="E11" s="125"/>
      <c r="F11" s="122"/>
      <c r="G11" s="123"/>
      <c r="H11" s="122"/>
      <c r="I11" s="126"/>
      <c r="J11" s="127"/>
      <c r="K11" s="127"/>
      <c r="L11" s="127"/>
      <c r="M11" s="125"/>
    </row>
    <row r="12" spans="1:13" ht="62.25" customHeight="1">
      <c r="A12" s="34"/>
      <c r="B12" s="9"/>
      <c r="C12" s="36"/>
      <c r="D12" s="25"/>
      <c r="E12" s="11"/>
      <c r="F12" s="9"/>
      <c r="G12" s="36"/>
      <c r="H12" s="9"/>
      <c r="I12" s="37"/>
      <c r="J12" s="38"/>
      <c r="K12" s="38"/>
      <c r="L12" s="38"/>
      <c r="M12" s="34"/>
    </row>
  </sheetData>
  <sortState ref="A2:M13">
    <sortCondition ref="B2"/>
  </sortState>
  <phoneticPr fontId="18" type="noConversion"/>
  <pageMargins left="0.2" right="0.18958333333333335" top="1" bottom="1" header="0.5" footer="0.5"/>
  <pageSetup paperSize="9" scale="78" firstPageNumber="42949631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view="pageBreakPreview" topLeftCell="A4" zoomScale="80" zoomScaleNormal="100" zoomScaleSheetLayoutView="80" workbookViewId="0">
      <selection activeCell="A8" sqref="A8:M8"/>
    </sheetView>
  </sheetViews>
  <sheetFormatPr defaultColWidth="9" defaultRowHeight="16.2"/>
  <cols>
    <col min="1" max="1" width="9.109375" style="18" bestFit="1" customWidth="1"/>
    <col min="2" max="2" width="17.77734375" style="18" customWidth="1"/>
    <col min="3" max="3" width="18.77734375" style="18" customWidth="1"/>
    <col min="4" max="4" width="11.21875" style="18" customWidth="1"/>
    <col min="5" max="5" width="9" style="18"/>
    <col min="6" max="6" width="12.77734375" style="18" customWidth="1"/>
    <col min="7" max="7" width="11.88671875" style="18" customWidth="1"/>
    <col min="8" max="8" width="9" style="18"/>
    <col min="9" max="9" width="11.77734375" style="18" customWidth="1"/>
    <col min="10" max="10" width="13.33203125" style="18" customWidth="1"/>
    <col min="11" max="11" width="12.5546875" style="18" customWidth="1"/>
    <col min="12" max="12" width="12.6640625" style="18" customWidth="1"/>
    <col min="13" max="13" width="12.109375" style="18" customWidth="1"/>
  </cols>
  <sheetData>
    <row r="1" spans="1:13" ht="28.8">
      <c r="A1" s="2" t="s">
        <v>4</v>
      </c>
      <c r="B1" s="3" t="s">
        <v>5</v>
      </c>
      <c r="C1" s="4" t="s">
        <v>6</v>
      </c>
      <c r="D1" s="4" t="s">
        <v>7</v>
      </c>
      <c r="E1" s="5" t="s">
        <v>8</v>
      </c>
      <c r="F1" s="4" t="s">
        <v>9</v>
      </c>
      <c r="G1" s="4" t="s">
        <v>10</v>
      </c>
      <c r="H1" s="4" t="s">
        <v>11</v>
      </c>
      <c r="I1" s="6" t="s">
        <v>12</v>
      </c>
      <c r="J1" s="7" t="s">
        <v>13</v>
      </c>
      <c r="K1" s="7" t="s">
        <v>14</v>
      </c>
      <c r="L1" s="6" t="s">
        <v>15</v>
      </c>
      <c r="M1" s="6" t="s">
        <v>16</v>
      </c>
    </row>
    <row r="2" spans="1:13" ht="54" customHeight="1">
      <c r="A2" s="138">
        <v>107</v>
      </c>
      <c r="B2" s="9" t="s">
        <v>101</v>
      </c>
      <c r="C2" s="36" t="s">
        <v>102</v>
      </c>
      <c r="D2" s="25" t="s">
        <v>103</v>
      </c>
      <c r="E2" s="11" t="s">
        <v>7</v>
      </c>
      <c r="F2" s="36" t="s">
        <v>104</v>
      </c>
      <c r="G2" s="36" t="s">
        <v>95</v>
      </c>
      <c r="H2" s="9" t="s">
        <v>105</v>
      </c>
      <c r="I2" s="37"/>
      <c r="J2" s="146">
        <v>100000</v>
      </c>
      <c r="K2" s="146">
        <v>100000</v>
      </c>
      <c r="L2" s="146">
        <v>12000</v>
      </c>
      <c r="M2" s="138" t="s">
        <v>74</v>
      </c>
    </row>
    <row r="3" spans="1:13" ht="69.599999999999994" customHeight="1">
      <c r="A3" s="138">
        <v>107</v>
      </c>
      <c r="B3" s="9" t="s">
        <v>125</v>
      </c>
      <c r="C3" s="36" t="s">
        <v>126</v>
      </c>
      <c r="D3" s="25" t="s">
        <v>127</v>
      </c>
      <c r="E3" s="11" t="s">
        <v>7</v>
      </c>
      <c r="F3" s="11" t="s">
        <v>47</v>
      </c>
      <c r="G3" s="9" t="s">
        <v>83</v>
      </c>
      <c r="H3" s="36" t="s">
        <v>105</v>
      </c>
      <c r="J3" s="146">
        <v>493000</v>
      </c>
      <c r="K3" s="146">
        <v>493000</v>
      </c>
      <c r="L3" s="146">
        <v>23000</v>
      </c>
      <c r="M3" s="138" t="s">
        <v>47</v>
      </c>
    </row>
    <row r="4" spans="1:13" s="105" customFormat="1" ht="54" customHeight="1">
      <c r="A4" s="75">
        <v>107</v>
      </c>
      <c r="B4" s="156" t="s">
        <v>190</v>
      </c>
      <c r="C4" s="76" t="s">
        <v>191</v>
      </c>
      <c r="D4" s="77" t="s">
        <v>192</v>
      </c>
      <c r="E4" s="152" t="s">
        <v>7</v>
      </c>
      <c r="F4" s="78" t="s">
        <v>193</v>
      </c>
      <c r="G4" s="150" t="s">
        <v>194</v>
      </c>
      <c r="H4" s="78" t="s">
        <v>195</v>
      </c>
      <c r="I4" s="79"/>
      <c r="J4" s="80">
        <v>120000</v>
      </c>
      <c r="K4" s="80">
        <v>120000</v>
      </c>
      <c r="L4" s="80">
        <v>18000</v>
      </c>
      <c r="M4" s="152" t="s">
        <v>74</v>
      </c>
    </row>
    <row r="5" spans="1:13" ht="78" customHeight="1">
      <c r="A5" s="75">
        <v>107</v>
      </c>
      <c r="B5" s="71" t="s">
        <v>236</v>
      </c>
      <c r="C5" s="76" t="s">
        <v>238</v>
      </c>
      <c r="D5" s="77" t="s">
        <v>239</v>
      </c>
      <c r="E5" s="75" t="s">
        <v>7</v>
      </c>
      <c r="F5" s="78" t="s">
        <v>237</v>
      </c>
      <c r="G5" s="76" t="s">
        <v>240</v>
      </c>
      <c r="H5" s="78" t="s">
        <v>105</v>
      </c>
      <c r="I5" s="79"/>
      <c r="J5" s="80">
        <v>120000</v>
      </c>
      <c r="K5" s="80">
        <v>120000</v>
      </c>
      <c r="L5" s="80">
        <v>18000</v>
      </c>
      <c r="M5" s="75" t="s">
        <v>74</v>
      </c>
    </row>
    <row r="6" spans="1:13" ht="63" customHeight="1">
      <c r="A6" s="75">
        <v>107</v>
      </c>
      <c r="B6" s="78" t="s">
        <v>271</v>
      </c>
      <c r="C6" s="76" t="s">
        <v>275</v>
      </c>
      <c r="D6" s="77" t="s">
        <v>272</v>
      </c>
      <c r="E6" s="75" t="s">
        <v>7</v>
      </c>
      <c r="F6" s="78" t="s">
        <v>273</v>
      </c>
      <c r="G6" s="76" t="s">
        <v>274</v>
      </c>
      <c r="H6" s="78" t="s">
        <v>105</v>
      </c>
      <c r="I6" s="79"/>
      <c r="J6" s="80">
        <v>100000</v>
      </c>
      <c r="K6" s="80">
        <v>100000</v>
      </c>
      <c r="L6" s="80">
        <v>15000</v>
      </c>
      <c r="M6" s="75" t="s">
        <v>74</v>
      </c>
    </row>
    <row r="7" spans="1:13" ht="65.25" customHeight="1">
      <c r="A7" s="68">
        <v>107</v>
      </c>
      <c r="B7" s="78" t="s">
        <v>317</v>
      </c>
      <c r="C7" s="72" t="s">
        <v>318</v>
      </c>
      <c r="D7" s="73" t="s">
        <v>319</v>
      </c>
      <c r="E7" s="75" t="s">
        <v>7</v>
      </c>
      <c r="F7" s="71" t="s">
        <v>320</v>
      </c>
      <c r="G7" s="72" t="s">
        <v>321</v>
      </c>
      <c r="H7" s="78" t="s">
        <v>105</v>
      </c>
      <c r="I7" s="74"/>
      <c r="J7" s="69">
        <v>100000</v>
      </c>
      <c r="K7" s="69">
        <v>100000</v>
      </c>
      <c r="L7" s="69">
        <v>15000</v>
      </c>
      <c r="M7" s="75" t="s">
        <v>74</v>
      </c>
    </row>
    <row r="8" spans="1:13" ht="91.5" customHeight="1">
      <c r="A8" s="68">
        <v>107</v>
      </c>
      <c r="B8" s="71" t="s">
        <v>335</v>
      </c>
      <c r="C8" s="72" t="s">
        <v>345</v>
      </c>
      <c r="D8" s="73" t="s">
        <v>346</v>
      </c>
      <c r="E8" s="177" t="s">
        <v>7</v>
      </c>
      <c r="F8" s="71" t="s">
        <v>347</v>
      </c>
      <c r="G8" s="72" t="s">
        <v>348</v>
      </c>
      <c r="H8" s="71" t="s">
        <v>105</v>
      </c>
      <c r="I8" s="74"/>
      <c r="J8" s="69">
        <v>50000</v>
      </c>
      <c r="K8" s="69">
        <v>50000</v>
      </c>
      <c r="L8" s="69">
        <v>7500</v>
      </c>
      <c r="M8" s="68" t="s">
        <v>74</v>
      </c>
    </row>
    <row r="9" spans="1:13" ht="68.25" customHeight="1">
      <c r="A9" s="44"/>
      <c r="B9" s="45"/>
      <c r="C9" s="47"/>
      <c r="D9" s="46"/>
      <c r="E9" s="44"/>
      <c r="F9" s="47"/>
      <c r="G9" s="47"/>
      <c r="H9" s="45"/>
      <c r="I9" s="48"/>
      <c r="J9" s="49"/>
      <c r="K9" s="49"/>
      <c r="L9" s="49"/>
      <c r="M9" s="44"/>
    </row>
    <row r="10" spans="1:13" ht="70.5" customHeight="1">
      <c r="A10" s="46"/>
      <c r="B10" s="45"/>
      <c r="C10" s="47"/>
      <c r="D10" s="46"/>
      <c r="E10" s="46"/>
      <c r="F10" s="45"/>
      <c r="G10" s="47"/>
      <c r="H10" s="47"/>
      <c r="I10" s="46"/>
      <c r="J10" s="57"/>
      <c r="K10" s="57"/>
      <c r="L10" s="57"/>
      <c r="M10" s="46"/>
    </row>
    <row r="11" spans="1:13" ht="61.5" customHeight="1">
      <c r="A11" s="34"/>
      <c r="B11" s="9"/>
      <c r="C11" s="36"/>
      <c r="D11" s="25"/>
      <c r="E11" s="34"/>
      <c r="F11" s="35"/>
      <c r="G11" s="36"/>
      <c r="H11" s="9"/>
      <c r="I11" s="37"/>
      <c r="J11" s="38"/>
      <c r="K11" s="38"/>
      <c r="L11" s="38"/>
      <c r="M11" s="34"/>
    </row>
    <row r="12" spans="1:13" ht="74.25" customHeight="1">
      <c r="A12" s="34"/>
      <c r="B12" s="9"/>
      <c r="C12" s="36"/>
      <c r="D12" s="25"/>
      <c r="E12" s="34"/>
      <c r="F12" s="9"/>
      <c r="G12" s="36"/>
      <c r="H12" s="9"/>
      <c r="I12" s="37"/>
      <c r="J12" s="38"/>
      <c r="K12" s="38"/>
      <c r="L12" s="38"/>
      <c r="M12" s="34"/>
    </row>
    <row r="13" spans="1:13" ht="66.75" customHeight="1">
      <c r="A13" s="34"/>
      <c r="B13" s="9"/>
      <c r="C13" s="36"/>
      <c r="D13" s="25"/>
      <c r="E13" s="11"/>
      <c r="F13" s="9"/>
      <c r="G13" s="36"/>
      <c r="H13" s="9"/>
      <c r="I13" s="37"/>
      <c r="J13" s="38"/>
      <c r="K13" s="38"/>
      <c r="L13" s="38"/>
      <c r="M13" s="34"/>
    </row>
    <row r="14" spans="1:13" ht="78.75" customHeight="1">
      <c r="A14" s="34"/>
      <c r="B14" s="9"/>
      <c r="C14" s="36"/>
      <c r="D14" s="25"/>
      <c r="E14" s="11"/>
      <c r="F14" s="35"/>
      <c r="G14" s="36"/>
      <c r="H14" s="9"/>
      <c r="I14" s="37"/>
      <c r="J14" s="38"/>
      <c r="K14" s="38"/>
      <c r="L14" s="38"/>
      <c r="M14" s="34"/>
    </row>
    <row r="15" spans="1:13" ht="57.75" customHeight="1">
      <c r="A15" s="34"/>
      <c r="B15" s="39"/>
      <c r="C15" s="40"/>
      <c r="D15" s="39"/>
      <c r="E15" s="11"/>
      <c r="F15" s="40"/>
      <c r="G15" s="40"/>
      <c r="H15" s="40"/>
      <c r="I15" s="41"/>
      <c r="J15" s="42"/>
      <c r="K15" s="38"/>
      <c r="L15" s="12"/>
      <c r="M15" s="34"/>
    </row>
  </sheetData>
  <phoneticPr fontId="18" type="noConversion"/>
  <pageMargins left="0.2" right="0.18958333333333335" top="1" bottom="1" header="0.5" footer="0.5"/>
  <pageSetup paperSize="9" scale="78" firstPageNumber="42949631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view="pageBreakPreview" zoomScale="80" zoomScaleNormal="100" zoomScaleSheetLayoutView="80" workbookViewId="0">
      <selection activeCell="A2" sqref="A2:XFD4"/>
    </sheetView>
  </sheetViews>
  <sheetFormatPr defaultColWidth="9" defaultRowHeight="16.2"/>
  <cols>
    <col min="1" max="1" width="9.109375" style="16" bestFit="1" customWidth="1"/>
    <col min="2" max="2" width="17.77734375" style="16" customWidth="1"/>
    <col min="3" max="3" width="18.77734375" style="16" customWidth="1"/>
    <col min="4" max="5" width="9" style="16"/>
    <col min="6" max="6" width="12.77734375" style="16" customWidth="1"/>
    <col min="7" max="7" width="13.109375" style="16" customWidth="1"/>
    <col min="8" max="8" width="9" style="16"/>
    <col min="9" max="9" width="11.77734375" style="16" customWidth="1"/>
    <col min="10" max="10" width="13.33203125" style="16" customWidth="1"/>
    <col min="11" max="11" width="10.33203125" style="16" customWidth="1"/>
    <col min="12" max="12" width="12.6640625" style="16" customWidth="1"/>
    <col min="13" max="13" width="12.109375" style="16" customWidth="1"/>
  </cols>
  <sheetData>
    <row r="1" spans="1:13" ht="28.8">
      <c r="A1" s="2" t="s">
        <v>4</v>
      </c>
      <c r="B1" s="3" t="s">
        <v>5</v>
      </c>
      <c r="C1" s="4" t="s">
        <v>6</v>
      </c>
      <c r="D1" s="4" t="s">
        <v>7</v>
      </c>
      <c r="E1" s="5" t="s">
        <v>8</v>
      </c>
      <c r="F1" s="4" t="s">
        <v>9</v>
      </c>
      <c r="G1" s="4" t="s">
        <v>10</v>
      </c>
      <c r="H1" s="4" t="s">
        <v>11</v>
      </c>
      <c r="I1" s="6" t="s">
        <v>12</v>
      </c>
      <c r="J1" s="7" t="s">
        <v>13</v>
      </c>
      <c r="K1" s="7" t="s">
        <v>14</v>
      </c>
      <c r="L1" s="6" t="s">
        <v>15</v>
      </c>
      <c r="M1" s="6" t="s">
        <v>16</v>
      </c>
    </row>
    <row r="2" spans="1:13" ht="49.5" customHeight="1">
      <c r="A2" s="68"/>
      <c r="B2" s="71"/>
      <c r="C2" s="90"/>
      <c r="D2" s="91"/>
      <c r="E2" s="87"/>
      <c r="F2" s="92"/>
      <c r="G2" s="137"/>
      <c r="H2" s="92"/>
      <c r="I2" s="93"/>
      <c r="J2" s="67"/>
      <c r="K2" s="69"/>
      <c r="L2" s="69"/>
      <c r="M2" s="75"/>
    </row>
    <row r="3" spans="1:13">
      <c r="A3" s="68"/>
      <c r="B3" s="71"/>
      <c r="C3" s="72"/>
      <c r="D3" s="73"/>
      <c r="E3" s="114"/>
      <c r="F3" s="71"/>
      <c r="G3" s="72"/>
      <c r="H3" s="92"/>
      <c r="I3" s="74"/>
      <c r="J3" s="69"/>
      <c r="K3" s="69"/>
      <c r="L3" s="69"/>
      <c r="M3" s="75"/>
    </row>
    <row r="4" spans="1:13" ht="68.25" customHeight="1">
      <c r="A4" s="68"/>
      <c r="B4" s="71"/>
      <c r="C4" s="72"/>
      <c r="D4" s="73"/>
      <c r="E4" s="68"/>
      <c r="F4" s="71"/>
      <c r="G4" s="72"/>
      <c r="H4" s="71"/>
      <c r="I4" s="74"/>
      <c r="J4" s="69"/>
      <c r="K4" s="69"/>
      <c r="L4" s="69"/>
      <c r="M4" s="68"/>
    </row>
  </sheetData>
  <phoneticPr fontId="18" type="noConversion"/>
  <pageMargins left="0.2" right="0.18958333333333335" top="1" bottom="1" header="0.5" footer="0.5"/>
  <pageSetup paperSize="9" scale="78" firstPageNumber="429496319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view="pageBreakPreview" zoomScale="80" zoomScaleNormal="100" zoomScaleSheetLayoutView="80" workbookViewId="0">
      <selection activeCell="A2" sqref="A2:M2"/>
    </sheetView>
  </sheetViews>
  <sheetFormatPr defaultColWidth="9" defaultRowHeight="16.2"/>
  <cols>
    <col min="1" max="1" width="9.109375" style="16" bestFit="1" customWidth="1"/>
    <col min="2" max="2" width="17.77734375" style="16" customWidth="1"/>
    <col min="3" max="3" width="18.77734375" style="16" customWidth="1"/>
    <col min="4" max="5" width="9" style="16"/>
    <col min="6" max="6" width="12.77734375" style="16" customWidth="1"/>
    <col min="7" max="7" width="11" style="16" customWidth="1"/>
    <col min="8" max="8" width="9" style="16"/>
    <col min="9" max="9" width="11.77734375" style="16" customWidth="1"/>
    <col min="10" max="10" width="13.33203125" style="16" customWidth="1"/>
    <col min="11" max="11" width="9.77734375" style="16" bestFit="1" customWidth="1"/>
    <col min="12" max="12" width="12.6640625" style="16" customWidth="1"/>
    <col min="13" max="13" width="12.109375" style="16" customWidth="1"/>
  </cols>
  <sheetData>
    <row r="1" spans="1:13" ht="28.8">
      <c r="A1" s="2" t="s">
        <v>4</v>
      </c>
      <c r="B1" s="3" t="s">
        <v>5</v>
      </c>
      <c r="C1" s="4" t="s">
        <v>6</v>
      </c>
      <c r="D1" s="4" t="s">
        <v>7</v>
      </c>
      <c r="E1" s="5" t="s">
        <v>8</v>
      </c>
      <c r="F1" s="4" t="s">
        <v>9</v>
      </c>
      <c r="G1" s="4" t="s">
        <v>10</v>
      </c>
      <c r="H1" s="4" t="s">
        <v>11</v>
      </c>
      <c r="I1" s="6" t="s">
        <v>12</v>
      </c>
      <c r="J1" s="7" t="s">
        <v>13</v>
      </c>
      <c r="K1" s="7" t="s">
        <v>14</v>
      </c>
      <c r="L1" s="6" t="s">
        <v>15</v>
      </c>
      <c r="M1" s="31" t="s">
        <v>16</v>
      </c>
    </row>
    <row r="2" spans="1:13" ht="73.5" customHeight="1">
      <c r="A2" s="75">
        <v>107</v>
      </c>
      <c r="B2" s="78" t="s">
        <v>253</v>
      </c>
      <c r="C2" s="76" t="s">
        <v>254</v>
      </c>
      <c r="D2" s="77" t="s">
        <v>255</v>
      </c>
      <c r="E2" s="75" t="s">
        <v>7</v>
      </c>
      <c r="F2" s="78" t="s">
        <v>256</v>
      </c>
      <c r="G2" s="76" t="s">
        <v>257</v>
      </c>
      <c r="H2" s="78" t="s">
        <v>258</v>
      </c>
      <c r="I2" s="79"/>
      <c r="J2" s="80">
        <v>69000</v>
      </c>
      <c r="K2" s="80">
        <v>69000</v>
      </c>
      <c r="L2" s="80">
        <v>10350</v>
      </c>
      <c r="M2" s="75" t="s">
        <v>74</v>
      </c>
    </row>
    <row r="3" spans="1:13" ht="92.25" customHeight="1">
      <c r="A3" s="62"/>
      <c r="B3" s="9"/>
      <c r="C3" s="36"/>
      <c r="D3" s="60"/>
      <c r="E3" s="11"/>
      <c r="F3" s="9"/>
      <c r="G3" s="25"/>
      <c r="H3" s="9"/>
      <c r="I3" s="37"/>
      <c r="J3" s="38"/>
      <c r="K3" s="38"/>
      <c r="L3" s="38"/>
      <c r="M3" s="60"/>
    </row>
    <row r="4" spans="1:13" ht="92.25" customHeight="1">
      <c r="A4" s="75"/>
      <c r="B4" s="71"/>
      <c r="C4" s="115"/>
      <c r="D4" s="116"/>
      <c r="E4" s="116"/>
      <c r="F4" s="117"/>
      <c r="G4" s="115"/>
      <c r="H4" s="117"/>
      <c r="I4" s="118"/>
      <c r="J4" s="119"/>
      <c r="K4" s="119"/>
      <c r="L4" s="119"/>
      <c r="M4" s="75"/>
    </row>
    <row r="5" spans="1:13" ht="82.5" customHeight="1">
      <c r="A5" s="34"/>
      <c r="B5" s="9"/>
      <c r="C5" s="36"/>
      <c r="D5" s="25"/>
      <c r="E5" s="34"/>
      <c r="F5" s="9"/>
      <c r="G5" s="36"/>
      <c r="H5" s="9"/>
      <c r="I5" s="37"/>
      <c r="J5" s="38"/>
      <c r="K5" s="38"/>
      <c r="L5" s="38"/>
      <c r="M5" s="34"/>
    </row>
    <row r="6" spans="1:13" ht="73.5" customHeight="1">
      <c r="A6" s="34"/>
      <c r="B6" s="9"/>
      <c r="C6" s="36"/>
      <c r="D6" s="25"/>
      <c r="E6" s="34"/>
      <c r="F6" s="9"/>
      <c r="G6" s="36"/>
      <c r="H6" s="9"/>
      <c r="I6" s="37"/>
      <c r="J6" s="38"/>
      <c r="K6" s="38"/>
      <c r="L6" s="38"/>
      <c r="M6" s="34"/>
    </row>
    <row r="7" spans="1:13" ht="94.5" customHeight="1">
      <c r="A7" s="34"/>
      <c r="B7" s="9"/>
      <c r="C7" s="36"/>
      <c r="D7" s="25"/>
      <c r="E7" s="34"/>
      <c r="F7" s="9"/>
      <c r="G7" s="36"/>
      <c r="H7" s="9"/>
      <c r="I7" s="37"/>
      <c r="J7" s="38"/>
      <c r="K7" s="38"/>
      <c r="L7" s="38"/>
      <c r="M7" s="34"/>
    </row>
    <row r="8" spans="1:13" ht="90" customHeight="1">
      <c r="A8" s="34"/>
      <c r="B8" s="9"/>
      <c r="C8" s="36"/>
      <c r="D8" s="25"/>
      <c r="E8" s="34"/>
      <c r="F8" s="36"/>
      <c r="G8" s="36"/>
      <c r="H8" s="9"/>
      <c r="I8" s="37"/>
      <c r="J8" s="38"/>
      <c r="K8" s="38"/>
      <c r="L8" s="38"/>
      <c r="M8" s="34"/>
    </row>
    <row r="9" spans="1:13" ht="54" customHeight="1">
      <c r="A9" s="34"/>
      <c r="B9" s="9"/>
      <c r="C9" s="36"/>
      <c r="D9" s="34"/>
      <c r="E9" s="34"/>
      <c r="F9" s="36"/>
      <c r="G9" s="36"/>
      <c r="H9" s="9"/>
      <c r="I9" s="37"/>
      <c r="J9" s="38"/>
      <c r="K9" s="38"/>
      <c r="L9" s="38"/>
      <c r="M9" s="34"/>
    </row>
    <row r="10" spans="1:13" ht="73.5" customHeight="1">
      <c r="A10" s="34"/>
      <c r="B10" s="9"/>
      <c r="C10" s="11"/>
      <c r="D10" s="25"/>
      <c r="E10" s="34"/>
      <c r="F10" s="9"/>
      <c r="G10" s="36"/>
      <c r="H10" s="9"/>
      <c r="I10" s="37"/>
      <c r="J10" s="38"/>
      <c r="K10" s="38"/>
      <c r="L10" s="38"/>
      <c r="M10" s="34"/>
    </row>
  </sheetData>
  <phoneticPr fontId="18" type="noConversion"/>
  <pageMargins left="0.2" right="0.18958333333333335" top="1" bottom="1" header="0.5" footer="0.5"/>
  <pageSetup paperSize="9" scale="78" firstPageNumber="4294963191"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22</vt:i4>
      </vt:variant>
      <vt:variant>
        <vt:lpstr>已命名的範圍</vt:lpstr>
      </vt:variant>
      <vt:variant>
        <vt:i4>17</vt:i4>
      </vt:variant>
    </vt:vector>
  </HeadingPairs>
  <TitlesOfParts>
    <vt:vector size="39" baseType="lpstr">
      <vt:lpstr>107學年度</vt:lpstr>
      <vt:lpstr>107學年度KPI_0711</vt:lpstr>
      <vt:lpstr>達成率</vt:lpstr>
      <vt:lpstr>東南經貿與金融學程</vt:lpstr>
      <vt:lpstr>資電系</vt:lpstr>
      <vt:lpstr>企管系</vt:lpstr>
      <vt:lpstr>行銷系</vt:lpstr>
      <vt:lpstr>公管所</vt:lpstr>
      <vt:lpstr>視傳系</vt:lpstr>
      <vt:lpstr>多動系</vt:lpstr>
      <vt:lpstr>時尚系</vt:lpstr>
      <vt:lpstr>創設系</vt:lpstr>
      <vt:lpstr>傳播系</vt:lpstr>
      <vt:lpstr>應外系</vt:lpstr>
      <vt:lpstr>觀餐系</vt:lpstr>
      <vt:lpstr>觀光系</vt:lpstr>
      <vt:lpstr>廚藝系</vt:lpstr>
      <vt:lpstr>生技系</vt:lpstr>
      <vt:lpstr>幼保系</vt:lpstr>
      <vt:lpstr>運保系</vt:lpstr>
      <vt:lpstr>通識中心</vt:lpstr>
      <vt:lpstr>校長室</vt:lpstr>
      <vt:lpstr>公管所!Print_Area</vt:lpstr>
      <vt:lpstr>幼保系!Print_Area</vt:lpstr>
      <vt:lpstr>生技系!Print_Area</vt:lpstr>
      <vt:lpstr>企管系!Print_Area</vt:lpstr>
      <vt:lpstr>多動系!Print_Area</vt:lpstr>
      <vt:lpstr>行銷系!Print_Area</vt:lpstr>
      <vt:lpstr>東南經貿與金融學程!Print_Area</vt:lpstr>
      <vt:lpstr>時尚系!Print_Area</vt:lpstr>
      <vt:lpstr>通識中心!Print_Area</vt:lpstr>
      <vt:lpstr>創設系!Print_Area</vt:lpstr>
      <vt:lpstr>視傳系!Print_Area</vt:lpstr>
      <vt:lpstr>傳播系!Print_Area</vt:lpstr>
      <vt:lpstr>運保系!Print_Area</vt:lpstr>
      <vt:lpstr>廚藝系!Print_Area</vt:lpstr>
      <vt:lpstr>應外系!Print_Area</vt:lpstr>
      <vt:lpstr>觀光系!Print_Area</vt:lpstr>
      <vt:lpstr>觀餐系!Print_Area</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Jill</cp:lastModifiedBy>
  <cp:revision/>
  <cp:lastPrinted>2019-03-07T09:16:33Z</cp:lastPrinted>
  <dcterms:created xsi:type="dcterms:W3CDTF">2009-08-12T01:12:01Z</dcterms:created>
  <dcterms:modified xsi:type="dcterms:W3CDTF">2019-11-05T03:32:16Z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1028-6.3.0.1864</vt:lpwstr>
  </property>
</Properties>
</file>