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ill\業務\產學中心(1060401)\資料填報-校內\各系產學計畫件數\104學年度\"/>
    </mc:Choice>
  </mc:AlternateContent>
  <bookViews>
    <workbookView xWindow="0" yWindow="540" windowWidth="15480" windowHeight="8040" tabRatio="594"/>
  </bookViews>
  <sheets>
    <sheet name="104學年度" sheetId="1" r:id="rId1"/>
    <sheet name="財金系" sheetId="2" r:id="rId2"/>
    <sheet name="資管系" sheetId="4" r:id="rId3"/>
    <sheet name="企管系" sheetId="5" r:id="rId4"/>
    <sheet name="行銷系" sheetId="6" r:id="rId5"/>
    <sheet name="公管所" sheetId="20" r:id="rId6"/>
    <sheet name="視傳系" sheetId="10" r:id="rId7"/>
    <sheet name="多動系" sheetId="11" r:id="rId8"/>
    <sheet name="美造系" sheetId="16" r:id="rId9"/>
    <sheet name="創設系" sheetId="12" r:id="rId10"/>
    <sheet name="傳播系" sheetId="9" r:id="rId11"/>
    <sheet name="應外系" sheetId="14" r:id="rId12"/>
    <sheet name="觀餐系" sheetId="15" r:id="rId13"/>
    <sheet name="觀光系" sheetId="8" r:id="rId14"/>
    <sheet name="廚藝系" sheetId="18" r:id="rId15"/>
    <sheet name="生技系" sheetId="7" r:id="rId16"/>
    <sheet name="幼保系" sheetId="13" r:id="rId17"/>
    <sheet name="運保系" sheetId="19" r:id="rId18"/>
    <sheet name="工作表1" sheetId="21" r:id="rId19"/>
  </sheets>
  <externalReferences>
    <externalReference r:id="rId20"/>
  </externalReferences>
  <definedNames>
    <definedName name="_xlnm._FilterDatabase" localSheetId="15" hidden="1">'[1]99(2)'!$A$1:$AD$17</definedName>
    <definedName name="_xlnm._FilterDatabase" localSheetId="3" hidden="1">'[1]99(2)'!$A$1:$AD$17</definedName>
    <definedName name="_xlnm._FilterDatabase" localSheetId="4" hidden="1">行銷系!$A$1:$M$12</definedName>
    <definedName name="_xlnm._FilterDatabase" localSheetId="1" hidden="1">'[1]99(2)'!$A$1:$AD$17</definedName>
    <definedName name="_xlnm._FilterDatabase" localSheetId="2" hidden="1">資管系!$A$1:$M$8</definedName>
    <definedName name="_xlnm._FilterDatabase" localSheetId="17" hidden="1">運保系!$A$1:$M$3</definedName>
    <definedName name="_xlnm._FilterDatabase" localSheetId="14" hidden="1">廚藝系!$A$1:$M$7</definedName>
    <definedName name="_xlnm._FilterDatabase" localSheetId="13" hidden="1">觀光系!$A$1:$M$3</definedName>
    <definedName name="_xlnm._FilterDatabase" localSheetId="12" hidden="1">觀餐系!$A$1:$M$9</definedName>
    <definedName name="_xlnm.Print_Area" localSheetId="5">公管所!$A$1:$M$4</definedName>
    <definedName name="_xlnm.Print_Area" localSheetId="16">幼保系!$A$1:$M$16</definedName>
    <definedName name="_xlnm.Print_Area" localSheetId="15">生技系!$A$1:$M$16</definedName>
    <definedName name="_xlnm.Print_Area" localSheetId="3">企管系!$A$1:$M$13</definedName>
    <definedName name="_xlnm.Print_Area" localSheetId="7">多動系!$A$1:$M$10</definedName>
    <definedName name="_xlnm.Print_Area" localSheetId="4">行銷系!$A$1:$M$15</definedName>
    <definedName name="_xlnm.Print_Area" localSheetId="8">美造系!$A$1:$M$10</definedName>
    <definedName name="_xlnm.Print_Area" localSheetId="1">財金系!$A$1:$M$7</definedName>
    <definedName name="_xlnm.Print_Area" localSheetId="9">創設系!$A$1:$M$13</definedName>
    <definedName name="_xlnm.Print_Area" localSheetId="6">視傳系!$A$1:$M$10</definedName>
    <definedName name="_xlnm.Print_Area" localSheetId="10">傳播系!$A$1:$M$6</definedName>
    <definedName name="_xlnm.Print_Area" localSheetId="2">資管系!$A$1:$M$13</definedName>
    <definedName name="_xlnm.Print_Area" localSheetId="17">運保系!$A$1:$M$3</definedName>
    <definedName name="_xlnm.Print_Area" localSheetId="14">廚藝系!$A$1:$M$8</definedName>
    <definedName name="_xlnm.Print_Area" localSheetId="11">應外系!$A$1:$M$7</definedName>
    <definedName name="_xlnm.Print_Area" localSheetId="13">觀光系!$A$1:$M$17</definedName>
    <definedName name="_xlnm.Print_Area" localSheetId="12">觀餐系!$A$1:$M$28</definedName>
  </definedNames>
  <calcPr calcId="152511"/>
</workbook>
</file>

<file path=xl/calcChain.xml><?xml version="1.0" encoding="utf-8"?>
<calcChain xmlns="http://schemas.openxmlformats.org/spreadsheetml/2006/main">
  <c r="K10" i="5" l="1"/>
  <c r="J10" i="5"/>
  <c r="G4" i="1" l="1"/>
  <c r="K3" i="5"/>
  <c r="K4" i="5"/>
  <c r="K5" i="5"/>
  <c r="K6" i="5"/>
  <c r="K7" i="5"/>
  <c r="K8" i="5"/>
  <c r="K9" i="5"/>
  <c r="K2" i="5"/>
  <c r="K3" i="12" l="1"/>
  <c r="K5" i="15" l="1"/>
  <c r="K12" i="7"/>
  <c r="K7" i="15"/>
  <c r="K6" i="15"/>
  <c r="K12" i="13"/>
  <c r="K8" i="12"/>
  <c r="K5" i="14"/>
  <c r="K9" i="15"/>
  <c r="K8" i="15"/>
  <c r="K4" i="8" l="1"/>
  <c r="J11" i="7"/>
  <c r="K11" i="7" s="1"/>
  <c r="J6" i="16"/>
  <c r="K6" i="16" s="1"/>
  <c r="K7" i="4"/>
  <c r="K4" i="15"/>
  <c r="K5" i="16"/>
  <c r="K10" i="7"/>
  <c r="K5" i="18"/>
  <c r="K9" i="7"/>
  <c r="K4" i="14"/>
  <c r="K3" i="14"/>
  <c r="K8" i="7" l="1"/>
  <c r="K4" i="18"/>
  <c r="K7" i="7" l="1"/>
  <c r="K3" i="2" l="1"/>
  <c r="K2" i="2"/>
  <c r="G3" i="1" s="1"/>
  <c r="K3" i="15"/>
  <c r="K6" i="4"/>
  <c r="K8" i="6"/>
  <c r="K11" i="13" l="1"/>
  <c r="E9" i="1"/>
  <c r="K7" i="11"/>
  <c r="K5" i="4"/>
  <c r="K7" i="6"/>
  <c r="K3" i="9"/>
  <c r="K2" i="9"/>
  <c r="K4" i="20"/>
  <c r="K10" i="13" l="1"/>
  <c r="K6" i="6"/>
  <c r="K3" i="18"/>
  <c r="K9" i="13" l="1"/>
  <c r="K4" i="16" l="1"/>
  <c r="K6" i="11" l="1"/>
  <c r="K6" i="7"/>
  <c r="K7" i="13"/>
  <c r="K5" i="6"/>
  <c r="K8" i="13"/>
  <c r="K3" i="8" l="1"/>
  <c r="K5" i="11"/>
  <c r="K2" i="14" l="1"/>
  <c r="K3" i="20" l="1"/>
  <c r="K4" i="11" l="1"/>
  <c r="K2" i="8" l="1"/>
  <c r="A4" i="21" s="1"/>
  <c r="K3" i="11"/>
  <c r="K6" i="13"/>
  <c r="K5" i="13"/>
  <c r="K4" i="13"/>
  <c r="K3" i="13"/>
  <c r="K4" i="4"/>
  <c r="K5" i="7" l="1"/>
  <c r="A2" i="21" s="1"/>
  <c r="K2" i="13"/>
  <c r="A1" i="21" s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K2" i="18" l="1"/>
  <c r="A3" i="21" s="1"/>
  <c r="K2" i="10"/>
  <c r="K2" i="12"/>
  <c r="K2" i="16"/>
  <c r="K3" i="6"/>
  <c r="K2" i="6"/>
  <c r="K2" i="11"/>
  <c r="G6" i="1" l="1"/>
  <c r="G12" i="1" l="1"/>
  <c r="E17" i="1" l="1"/>
  <c r="E18" i="1"/>
  <c r="E12" i="1"/>
  <c r="E10" i="1"/>
  <c r="E11" i="1"/>
  <c r="E8" i="1"/>
  <c r="E4" i="1"/>
  <c r="E5" i="1"/>
  <c r="E6" i="1"/>
  <c r="I4" i="1" l="1"/>
  <c r="I5" i="1"/>
  <c r="I6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G11" i="1"/>
  <c r="I3" i="1" l="1"/>
  <c r="E19" i="1" l="1"/>
  <c r="E16" i="1"/>
  <c r="E15" i="1"/>
  <c r="E14" i="1"/>
  <c r="E13" i="1"/>
  <c r="E7" i="1"/>
  <c r="E3" i="1"/>
  <c r="G18" i="1" l="1"/>
  <c r="G17" i="1"/>
  <c r="G16" i="1"/>
  <c r="G15" i="1"/>
  <c r="G14" i="1"/>
  <c r="G13" i="1"/>
  <c r="G10" i="1"/>
  <c r="G9" i="1"/>
  <c r="G8" i="1"/>
  <c r="G7" i="1" l="1"/>
  <c r="G19" i="1"/>
  <c r="H20" i="1"/>
  <c r="F3" i="1"/>
  <c r="D20" i="1"/>
  <c r="C20" i="1"/>
  <c r="G20" i="1" l="1"/>
</calcChain>
</file>

<file path=xl/sharedStrings.xml><?xml version="1.0" encoding="utf-8"?>
<sst xmlns="http://schemas.openxmlformats.org/spreadsheetml/2006/main" count="989" uniqueCount="606">
  <si>
    <t>系科</t>
  </si>
  <si>
    <t>資管系</t>
  </si>
  <si>
    <t>企管系</t>
  </si>
  <si>
    <t>行銷系</t>
  </si>
  <si>
    <t>合計</t>
  </si>
  <si>
    <t>學年度</t>
  </si>
  <si>
    <t>計畫編號</t>
  </si>
  <si>
    <t>計畫名稱</t>
  </si>
  <si>
    <t>主持人</t>
  </si>
  <si>
    <t>職務</t>
  </si>
  <si>
    <t>合作廠商</t>
  </si>
  <si>
    <t>執行
日期</t>
  </si>
  <si>
    <t>執行</t>
  </si>
  <si>
    <t>學校核定補助金額</t>
  </si>
  <si>
    <t>廠商配合款</t>
  </si>
  <si>
    <t>總經費</t>
  </si>
  <si>
    <t>管理費
(廠商內含)</t>
  </si>
  <si>
    <t>產學分類</t>
  </si>
  <si>
    <t>學年度</t>
    <phoneticPr fontId="18" type="noConversion"/>
  </si>
  <si>
    <t>實際件數</t>
    <phoneticPr fontId="18" type="noConversion"/>
  </si>
  <si>
    <t>各系目前差距</t>
    <phoneticPr fontId="18" type="noConversion"/>
  </si>
  <si>
    <t>達成率</t>
    <phoneticPr fontId="18" type="noConversion"/>
  </si>
  <si>
    <t>與前學年度比較</t>
    <phoneticPr fontId="18" type="noConversion"/>
  </si>
  <si>
    <t>件數</t>
    <phoneticPr fontId="18" type="noConversion"/>
  </si>
  <si>
    <t>差距</t>
    <phoneticPr fontId="18" type="noConversion"/>
  </si>
  <si>
    <t>管理學院</t>
    <phoneticPr fontId="18" type="noConversion"/>
  </si>
  <si>
    <t>財金系</t>
    <phoneticPr fontId="18" type="noConversion"/>
  </si>
  <si>
    <t>金額統計
(廠商配合款)</t>
    <phoneticPr fontId="18" type="noConversion"/>
  </si>
  <si>
    <t>學年度</t>
    <phoneticPr fontId="18" type="noConversion"/>
  </si>
  <si>
    <t>各系應達目標</t>
    <phoneticPr fontId="18" type="noConversion"/>
  </si>
  <si>
    <t>應外系</t>
    <phoneticPr fontId="18" type="noConversion"/>
  </si>
  <si>
    <t>視傳系</t>
    <phoneticPr fontId="18" type="noConversion"/>
  </si>
  <si>
    <t>多動系</t>
    <phoneticPr fontId="18" type="noConversion"/>
  </si>
  <si>
    <t>美造系</t>
    <phoneticPr fontId="18" type="noConversion"/>
  </si>
  <si>
    <t>觀餐系</t>
    <phoneticPr fontId="18" type="noConversion"/>
  </si>
  <si>
    <t>觀光系</t>
    <phoneticPr fontId="18" type="noConversion"/>
  </si>
  <si>
    <t>廚藝系</t>
    <phoneticPr fontId="18" type="noConversion"/>
  </si>
  <si>
    <t>生技系</t>
    <phoneticPr fontId="18" type="noConversion"/>
  </si>
  <si>
    <t>幼保系</t>
    <phoneticPr fontId="18" type="noConversion"/>
  </si>
  <si>
    <t>健康學院</t>
    <phoneticPr fontId="18" type="noConversion"/>
  </si>
  <si>
    <t>學院</t>
    <phoneticPr fontId="18" type="noConversion"/>
  </si>
  <si>
    <t>學年度</t>
    <phoneticPr fontId="18" type="noConversion"/>
  </si>
  <si>
    <t>學年度</t>
    <phoneticPr fontId="18" type="noConversion"/>
  </si>
  <si>
    <t>創設系</t>
    <phoneticPr fontId="18" type="noConversion"/>
  </si>
  <si>
    <t>傳播系</t>
    <phoneticPr fontId="18" type="noConversion"/>
  </si>
  <si>
    <t>公管所</t>
    <phoneticPr fontId="18" type="noConversion"/>
  </si>
  <si>
    <t>設計學院</t>
    <phoneticPr fontId="18" type="noConversion"/>
  </si>
  <si>
    <t>觀光學院</t>
    <phoneticPr fontId="18" type="noConversion"/>
  </si>
  <si>
    <t>運保系</t>
    <phoneticPr fontId="18" type="noConversion"/>
  </si>
  <si>
    <t>通識教育中心</t>
    <phoneticPr fontId="18" type="noConversion"/>
  </si>
  <si>
    <t>ORDR-E-104-C-004</t>
  </si>
  <si>
    <t>三色健康烤麩禮盒(製程技術開發)</t>
    <phoneticPr fontId="18" type="noConversion"/>
  </si>
  <si>
    <t>曾雅秀
(蔡志英)</t>
    <phoneticPr fontId="18" type="noConversion"/>
  </si>
  <si>
    <t>主持人</t>
    <phoneticPr fontId="18" type="noConversion"/>
  </si>
  <si>
    <t>沅鈺發有限公司</t>
    <phoneticPr fontId="18" type="noConversion"/>
  </si>
  <si>
    <t>1040801~
1050131</t>
    <phoneticPr fontId="18" type="noConversion"/>
  </si>
  <si>
    <t>生物技術系</t>
    <phoneticPr fontId="18" type="noConversion"/>
  </si>
  <si>
    <t>民間產學</t>
    <phoneticPr fontId="18" type="noConversion"/>
  </si>
  <si>
    <t>ORDR-E-104-C-007</t>
  </si>
  <si>
    <t>“紫羅蘭”花食飲開發(二)</t>
    <phoneticPr fontId="18" type="noConversion"/>
  </si>
  <si>
    <t>曾雅秀
(葉力誠)
(張原賓)</t>
    <phoneticPr fontId="18" type="noConversion"/>
  </si>
  <si>
    <t>奇香妙草國際有限公司</t>
    <phoneticPr fontId="18" type="noConversion"/>
  </si>
  <si>
    <t>ORDR-E-104-C-008</t>
  </si>
  <si>
    <t>“紫羅蘭”花食飲開發(一)</t>
    <phoneticPr fontId="18" type="noConversion"/>
  </si>
  <si>
    <t>曾雅秀
(許淑婷)</t>
    <phoneticPr fontId="18" type="noConversion"/>
  </si>
  <si>
    <t>1040801~
1050731</t>
    <phoneticPr fontId="18" type="noConversion"/>
  </si>
  <si>
    <t>民間產學</t>
    <phoneticPr fontId="18" type="noConversion"/>
  </si>
  <si>
    <t>ORDR-E-104-C-011</t>
  </si>
  <si>
    <t>衛生局癌症防制動畫宣導影片製作計畫</t>
    <phoneticPr fontId="18" type="noConversion"/>
  </si>
  <si>
    <t>黃明正
(葉于雅)</t>
    <phoneticPr fontId="18" type="noConversion"/>
  </si>
  <si>
    <t>雲林縣衛生局</t>
    <phoneticPr fontId="18" type="noConversion"/>
  </si>
  <si>
    <t>1040803~
1041130</t>
    <phoneticPr fontId="18" type="noConversion"/>
  </si>
  <si>
    <t>多媒體動畫設計系</t>
    <phoneticPr fontId="18" type="noConversion"/>
  </si>
  <si>
    <t>政府產學</t>
    <phoneticPr fontId="18" type="noConversion"/>
  </si>
  <si>
    <t>ORDR-E-104-C-013</t>
  </si>
  <si>
    <t>毛巾業者APP設計與推廣之研究</t>
    <phoneticPr fontId="18" type="noConversion"/>
  </si>
  <si>
    <t>秦桔新
(許聖傑)
(楊士鋒)</t>
    <phoneticPr fontId="18" type="noConversion"/>
  </si>
  <si>
    <t>主持人</t>
    <phoneticPr fontId="18" type="noConversion"/>
  </si>
  <si>
    <t>華倫興業有限公司</t>
    <phoneticPr fontId="18" type="noConversion"/>
  </si>
  <si>
    <t>1040901~
1050731</t>
    <phoneticPr fontId="18" type="noConversion"/>
  </si>
  <si>
    <t>行銷管理系</t>
    <phoneticPr fontId="18" type="noConversion"/>
  </si>
  <si>
    <t>民間產學</t>
    <phoneticPr fontId="18" type="noConversion"/>
  </si>
  <si>
    <t>ORDR-E-104-C-014</t>
  </si>
  <si>
    <t>水果業者APP導覽系統建置與管理</t>
    <phoneticPr fontId="18" type="noConversion"/>
  </si>
  <si>
    <t>秦桔新
(許聖傑)
(林益民)</t>
    <phoneticPr fontId="18" type="noConversion"/>
  </si>
  <si>
    <t>綠薰舒有限公司</t>
    <phoneticPr fontId="18" type="noConversion"/>
  </si>
  <si>
    <t>ORDR-E-104-C-003</t>
  </si>
  <si>
    <t>袋包箱尼龍雪花縮紋布加工技術研發</t>
    <phoneticPr fontId="18" type="noConversion"/>
  </si>
  <si>
    <t>林明芳</t>
    <phoneticPr fontId="18" type="noConversion"/>
  </si>
  <si>
    <t>至貫紡織股份有限公司</t>
    <phoneticPr fontId="18" type="noConversion"/>
  </si>
  <si>
    <t>美容造型設計系</t>
    <phoneticPr fontId="18" type="noConversion"/>
  </si>
  <si>
    <t>ORDR-E-104-C-010</t>
  </si>
  <si>
    <t>創新組裝方式桌旋轉餐盤研發計畫</t>
    <phoneticPr fontId="18" type="noConversion"/>
  </si>
  <si>
    <t>陳俊霖</t>
    <phoneticPr fontId="18" type="noConversion"/>
  </si>
  <si>
    <t>德晃有限公司</t>
    <phoneticPr fontId="18" type="noConversion"/>
  </si>
  <si>
    <t>創意商品設計系</t>
    <phoneticPr fontId="18" type="noConversion"/>
  </si>
  <si>
    <t>ORDR-E-104-C-005</t>
  </si>
  <si>
    <t>三色健康烤麩禮盒(產品包裝設計)</t>
    <phoneticPr fontId="18" type="noConversion"/>
  </si>
  <si>
    <t>蔡志英
(曾雅秀)</t>
    <phoneticPr fontId="18" type="noConversion"/>
  </si>
  <si>
    <t>視覺傳達設計系</t>
    <phoneticPr fontId="18" type="noConversion"/>
  </si>
  <si>
    <t>ORDR-E-104-C-002</t>
  </si>
  <si>
    <t>銷售數據分析研究案</t>
    <phoneticPr fontId="18" type="noConversion"/>
  </si>
  <si>
    <t>許聖傑
(秦桔新)
(楊士鋒)
(林益民)</t>
    <phoneticPr fontId="18" type="noConversion"/>
  </si>
  <si>
    <t>綠薰舒有限公司</t>
    <phoneticPr fontId="18" type="noConversion"/>
  </si>
  <si>
    <t>資訊管理系</t>
    <phoneticPr fontId="18" type="noConversion"/>
  </si>
  <si>
    <t>ORDR-E-104-C-012</t>
  </si>
  <si>
    <t>花卉庫存管理流程之分析與優化</t>
    <phoneticPr fontId="18" type="noConversion"/>
  </si>
  <si>
    <t>美地企業有限公司</t>
    <phoneticPr fontId="18" type="noConversion"/>
  </si>
  <si>
    <t>ORDR-E-104-C-001</t>
    <phoneticPr fontId="18" type="noConversion"/>
  </si>
  <si>
    <t>在地食材異國料理研習-梅山鄉在地食材異國料理菜餚之研究</t>
    <phoneticPr fontId="18" type="noConversion"/>
  </si>
  <si>
    <t>郭木炎
(丁一倫)
(劉禧賢)
(郭文清)
(蔡宏松)</t>
    <phoneticPr fontId="18" type="noConversion"/>
  </si>
  <si>
    <t>主持人</t>
    <phoneticPr fontId="18" type="noConversion"/>
  </si>
  <si>
    <t>嘉義縣梅山鄉農會</t>
    <phoneticPr fontId="18" type="noConversion"/>
  </si>
  <si>
    <t>1040801~1040930</t>
    <phoneticPr fontId="18" type="noConversion"/>
  </si>
  <si>
    <t>餐飲廚藝系</t>
    <phoneticPr fontId="18" type="noConversion"/>
  </si>
  <si>
    <t>MOST 103-2410-H-265 -003 -MY2</t>
    <phoneticPr fontId="18" type="noConversion"/>
  </si>
  <si>
    <t>儒家心學闡述易圖象之原理</t>
    <phoneticPr fontId="18" type="noConversion"/>
  </si>
  <si>
    <t>鄧秀梅</t>
    <phoneticPr fontId="18" type="noConversion"/>
  </si>
  <si>
    <t>科技部</t>
    <phoneticPr fontId="18" type="noConversion"/>
  </si>
  <si>
    <t>1040801 ～ 1050731</t>
    <phoneticPr fontId="18" type="noConversion"/>
  </si>
  <si>
    <t>主持人</t>
    <phoneticPr fontId="18" type="noConversion"/>
  </si>
  <si>
    <t>科技部</t>
    <phoneticPr fontId="18" type="noConversion"/>
  </si>
  <si>
    <t>MOST 104-2221-E-265-001</t>
    <phoneticPr fontId="18" type="noConversion"/>
  </si>
  <si>
    <t>觸覺色彩溝通系統之建置與實測</t>
    <phoneticPr fontId="18" type="noConversion"/>
  </si>
  <si>
    <t>魏碩廷</t>
    <phoneticPr fontId="18" type="noConversion"/>
  </si>
  <si>
    <t>科技部</t>
    <phoneticPr fontId="18" type="noConversion"/>
  </si>
  <si>
    <t>1040801 ～ 1050731</t>
    <phoneticPr fontId="18" type="noConversion"/>
  </si>
  <si>
    <t>1040801~ 1050731</t>
    <phoneticPr fontId="18" type="noConversion"/>
  </si>
  <si>
    <t>MOST 104-2410-H-265-002-</t>
    <phoneticPr fontId="18" type="noConversion"/>
  </si>
  <si>
    <t>以網絡的觀點探討學習網絡和組織認同的關係</t>
    <phoneticPr fontId="18" type="noConversion"/>
  </si>
  <si>
    <t>李昭華</t>
    <phoneticPr fontId="18" type="noConversion"/>
  </si>
  <si>
    <t>企業管理系</t>
    <phoneticPr fontId="18" type="noConversion"/>
  </si>
  <si>
    <t>MOST 104-2629-S-265-001</t>
    <phoneticPr fontId="18" type="noConversion"/>
  </si>
  <si>
    <t>在職進修女學生之人際依附、自我效能與生活滿意度之關係－社會支持的調節效果</t>
    <phoneticPr fontId="18" type="noConversion"/>
  </si>
  <si>
    <t>陳婉瑜</t>
    <phoneticPr fontId="18" type="noConversion"/>
  </si>
  <si>
    <t>MOST 104-2410-H-265-001</t>
    <phoneticPr fontId="18" type="noConversion"/>
  </si>
  <si>
    <t>存在關懷消費者廠商下，內生化競爭策略與進入市場時點的分析</t>
    <phoneticPr fontId="18" type="noConversion"/>
  </si>
  <si>
    <t>丁虹仁</t>
    <phoneticPr fontId="18" type="noConversion"/>
  </si>
  <si>
    <t>觀光與餐飲旅館系</t>
    <phoneticPr fontId="18" type="noConversion"/>
  </si>
  <si>
    <t>MOST 104-2410-H-265-003</t>
    <phoneticPr fontId="18" type="noConversion"/>
  </si>
  <si>
    <t>「切割」或「整合」，孰者有利於「世代涉入」？不同家族企業治理型態下，世代涉入成員的認同歷程敘說</t>
    <phoneticPr fontId="18" type="noConversion"/>
  </si>
  <si>
    <t>吳建明</t>
    <phoneticPr fontId="18" type="noConversion"/>
  </si>
  <si>
    <t>行銷管理系</t>
    <phoneticPr fontId="18" type="noConversion"/>
  </si>
  <si>
    <t>科技部</t>
    <phoneticPr fontId="18" type="noConversion"/>
  </si>
  <si>
    <t>1040801~ 1050731</t>
    <phoneticPr fontId="18" type="noConversion"/>
  </si>
  <si>
    <t>104學年度</t>
    <phoneticPr fontId="18" type="noConversion"/>
  </si>
  <si>
    <t>103學年度</t>
    <phoneticPr fontId="18" type="noConversion"/>
  </si>
  <si>
    <t>ORDR-E-104-C-017</t>
  </si>
  <si>
    <t>小娘娘健康美麗事業品牌形象之提升與打造</t>
    <phoneticPr fontId="18" type="noConversion"/>
  </si>
  <si>
    <t>蔡長鈞</t>
    <phoneticPr fontId="18" type="noConversion"/>
  </si>
  <si>
    <t>主持人</t>
    <phoneticPr fontId="18" type="noConversion"/>
  </si>
  <si>
    <t>正益全球有限公司</t>
    <phoneticPr fontId="18" type="noConversion"/>
  </si>
  <si>
    <t>1040601~
1050531</t>
    <phoneticPr fontId="18" type="noConversion"/>
  </si>
  <si>
    <t>企業管理系</t>
    <phoneticPr fontId="18" type="noConversion"/>
  </si>
  <si>
    <t>民間產學</t>
    <phoneticPr fontId="18" type="noConversion"/>
  </si>
  <si>
    <t>ORDR-E-104-C-016</t>
  </si>
  <si>
    <t>2015雲林二手玩具屋營運與推廣案</t>
    <phoneticPr fontId="18" type="noConversion"/>
  </si>
  <si>
    <t>胥嘉芳
(張美鈴)</t>
    <phoneticPr fontId="18" type="noConversion"/>
  </si>
  <si>
    <t>雲林縣政府</t>
    <phoneticPr fontId="18" type="noConversion"/>
  </si>
  <si>
    <t>1040731~
1041231</t>
    <phoneticPr fontId="18" type="noConversion"/>
  </si>
  <si>
    <t>幼兒保育系</t>
    <phoneticPr fontId="18" type="noConversion"/>
  </si>
  <si>
    <t>政府產學</t>
    <phoneticPr fontId="18" type="noConversion"/>
  </si>
  <si>
    <t>ORDR-E-104-C-015</t>
  </si>
  <si>
    <t>甲殼素合成殼聚糖之研究</t>
    <phoneticPr fontId="18" type="noConversion"/>
  </si>
  <si>
    <t>宣仲華
(廖敏宏)
(蔡佳芳)</t>
    <phoneticPr fontId="18" type="noConversion"/>
  </si>
  <si>
    <t>全球生技股份有限公司</t>
    <phoneticPr fontId="18" type="noConversion"/>
  </si>
  <si>
    <t>1040901~
1050831</t>
    <phoneticPr fontId="18" type="noConversion"/>
  </si>
  <si>
    <t>生物技術系</t>
    <phoneticPr fontId="18" type="noConversion"/>
  </si>
  <si>
    <t>ORDR-E-104-C-006</t>
  </si>
  <si>
    <t>合成纖維染色助劑使用原則</t>
    <phoneticPr fontId="18" type="noConversion"/>
  </si>
  <si>
    <t>丁信仁</t>
    <phoneticPr fontId="18" type="noConversion"/>
  </si>
  <si>
    <t>獻麒紡織工業股份有限公司</t>
    <phoneticPr fontId="18" type="noConversion"/>
  </si>
  <si>
    <t>1040815~
1050115</t>
    <phoneticPr fontId="18" type="noConversion"/>
  </si>
  <si>
    <t>主持人</t>
    <phoneticPr fontId="18" type="noConversion"/>
  </si>
  <si>
    <t>科技部</t>
    <phoneticPr fontId="18" type="noConversion"/>
  </si>
  <si>
    <t>ORDR-E-104-C-018</t>
  </si>
  <si>
    <t>Google Analytics之研究</t>
    <phoneticPr fontId="18" type="noConversion"/>
  </si>
  <si>
    <t>楊士鋒
(許聖傑)
(秦桔新)</t>
    <phoneticPr fontId="18" type="noConversion"/>
  </si>
  <si>
    <t>主持人</t>
    <phoneticPr fontId="18" type="noConversion"/>
  </si>
  <si>
    <t>悅昇行銷有限公司</t>
    <phoneticPr fontId="18" type="noConversion"/>
  </si>
  <si>
    <t>1041001~
1051231</t>
    <phoneticPr fontId="18" type="noConversion"/>
  </si>
  <si>
    <t>資訊管理系</t>
    <phoneticPr fontId="18" type="noConversion"/>
  </si>
  <si>
    <t>民間產學</t>
    <phoneticPr fontId="18" type="noConversion"/>
  </si>
  <si>
    <t>ORDR-E-104-C-019</t>
  </si>
  <si>
    <t>虎尾系統保母人員核心課程品質提升之相關研究(一)</t>
    <phoneticPr fontId="18" type="noConversion"/>
  </si>
  <si>
    <t>柯婷文
(張美鈴)
(任彥懷)</t>
    <phoneticPr fontId="18" type="noConversion"/>
  </si>
  <si>
    <t>雲林縣幼兒托育職業工會</t>
    <phoneticPr fontId="18" type="noConversion"/>
  </si>
  <si>
    <t>1040901~
1050731</t>
    <phoneticPr fontId="18" type="noConversion"/>
  </si>
  <si>
    <t>幼兒保育系</t>
    <phoneticPr fontId="18" type="noConversion"/>
  </si>
  <si>
    <t>其他產學</t>
    <phoneticPr fontId="18" type="noConversion"/>
  </si>
  <si>
    <t>ORDR-E-104-C-020</t>
  </si>
  <si>
    <t>北港系統保母人員核心課程品質提升之相關研究(一)</t>
    <phoneticPr fontId="18" type="noConversion"/>
  </si>
  <si>
    <t>柯婷文
(任彥懷)
(張美鈴)</t>
    <phoneticPr fontId="18" type="noConversion"/>
  </si>
  <si>
    <t>1041001~
1050731</t>
    <phoneticPr fontId="18" type="noConversion"/>
  </si>
  <si>
    <t>ORDR-E-104-C-023</t>
  </si>
  <si>
    <t>海峽兩岸國小品格教育教材之研究</t>
    <phoneticPr fontId="18" type="noConversion"/>
  </si>
  <si>
    <t>胥嘉芳
(張美鈴)
(曾德芬)
(張佩雲)</t>
    <phoneticPr fontId="18" type="noConversion"/>
  </si>
  <si>
    <t>鼎承國際文教顧問股份有限公司</t>
    <phoneticPr fontId="18" type="noConversion"/>
  </si>
  <si>
    <t>1040401~
1041231</t>
    <phoneticPr fontId="18" type="noConversion"/>
  </si>
  <si>
    <t>ORDR-E-104-C-024</t>
  </si>
  <si>
    <t>海峽兩岸國小生命教育教材之研究</t>
    <phoneticPr fontId="18" type="noConversion"/>
  </si>
  <si>
    <t>胥嘉芳
(曾德芬)
(張佩雲)</t>
    <phoneticPr fontId="18" type="noConversion"/>
  </si>
  <si>
    <t>1040101~
1041231</t>
    <phoneticPr fontId="18" type="noConversion"/>
  </si>
  <si>
    <t>ORDR-E-104-C-022</t>
  </si>
  <si>
    <t>多媒行動LBS-APP功能模式與設計研究</t>
    <phoneticPr fontId="18" type="noConversion"/>
  </si>
  <si>
    <t>鍾世和
(許淑婷)
(陳宗仁)</t>
    <phoneticPr fontId="18" type="noConversion"/>
  </si>
  <si>
    <t>婚戀基因國際股份有限公司</t>
    <phoneticPr fontId="18" type="noConversion"/>
  </si>
  <si>
    <t>1040801~
1050731</t>
    <phoneticPr fontId="18" type="noConversion"/>
  </si>
  <si>
    <t>多媒體動畫設計系</t>
    <phoneticPr fontId="18" type="noConversion"/>
  </si>
  <si>
    <t>ORDR-E-104-C-021</t>
  </si>
  <si>
    <t>「打開穹頂」：PM2.5公共善治學術論壇計畫</t>
    <phoneticPr fontId="18" type="noConversion"/>
  </si>
  <si>
    <t>行政院環境保護署</t>
    <phoneticPr fontId="18" type="noConversion"/>
  </si>
  <si>
    <t>1040917~
1041231</t>
    <phoneticPr fontId="18" type="noConversion"/>
  </si>
  <si>
    <t>觀光與生態旅遊系</t>
    <phoneticPr fontId="18" type="noConversion"/>
  </si>
  <si>
    <t>政府產學</t>
    <phoneticPr fontId="18" type="noConversion"/>
  </si>
  <si>
    <t>ORDR-E-104-C-025</t>
  </si>
  <si>
    <t>濁水溪河川揚塵自我防護宣導微電影製作</t>
    <phoneticPr fontId="18" type="noConversion"/>
  </si>
  <si>
    <t>黃明正
(葉于雅)</t>
    <phoneticPr fontId="18" type="noConversion"/>
  </si>
  <si>
    <t>主持人</t>
    <phoneticPr fontId="18" type="noConversion"/>
  </si>
  <si>
    <t>昱山環境技術服務顧問有限公司</t>
    <phoneticPr fontId="18" type="noConversion"/>
  </si>
  <si>
    <t>1041001~
1041231</t>
    <phoneticPr fontId="18" type="noConversion"/>
  </si>
  <si>
    <t>多媒體動畫設計系</t>
    <phoneticPr fontId="18" type="noConversion"/>
  </si>
  <si>
    <t>民間產學</t>
    <phoneticPr fontId="18" type="noConversion"/>
  </si>
  <si>
    <t>ORDR-E-104-C-029</t>
  </si>
  <si>
    <t>時尚展演活動</t>
    <phoneticPr fontId="18" type="noConversion"/>
  </si>
  <si>
    <t>張瓏璇
(郭美惠)</t>
    <phoneticPr fontId="18" type="noConversion"/>
  </si>
  <si>
    <t>主持人</t>
    <phoneticPr fontId="18" type="noConversion"/>
  </si>
  <si>
    <t>財團法人紡織產業綜合研究所</t>
    <phoneticPr fontId="18" type="noConversion"/>
  </si>
  <si>
    <t>1041001~
1041231</t>
    <phoneticPr fontId="18" type="noConversion"/>
  </si>
  <si>
    <t>美容造型設計系</t>
    <phoneticPr fontId="18" type="noConversion"/>
  </si>
  <si>
    <t>其他產學</t>
    <phoneticPr fontId="18" type="noConversion"/>
  </si>
  <si>
    <t>ORDR-E-104-C-028</t>
  </si>
  <si>
    <t>乾濕式即食高麗菜飯食品開發</t>
    <phoneticPr fontId="18" type="noConversion"/>
  </si>
  <si>
    <t>林三立
(曾雅秀)</t>
    <phoneticPr fontId="18" type="noConversion"/>
  </si>
  <si>
    <t>行政院農業委員會</t>
    <phoneticPr fontId="18" type="noConversion"/>
  </si>
  <si>
    <t>公共事務管理研究所</t>
    <phoneticPr fontId="18" type="noConversion"/>
  </si>
  <si>
    <t>政府產學</t>
    <phoneticPr fontId="18" type="noConversion"/>
  </si>
  <si>
    <t>ORDR-E-104-C-032</t>
  </si>
  <si>
    <t>CEO國際認證中心英文題庫維護</t>
    <phoneticPr fontId="18" type="noConversion"/>
  </si>
  <si>
    <t>博懷恩
(呂宜臻)</t>
    <phoneticPr fontId="18" type="noConversion"/>
  </si>
  <si>
    <t>主持人</t>
    <phoneticPr fontId="18" type="noConversion"/>
  </si>
  <si>
    <t>西伊歐技術諮詢顧問股份有限公司</t>
    <phoneticPr fontId="18" type="noConversion"/>
  </si>
  <si>
    <t>1041126~
1050731</t>
    <phoneticPr fontId="18" type="noConversion"/>
  </si>
  <si>
    <t>應用外語系</t>
    <phoneticPr fontId="18" type="noConversion"/>
  </si>
  <si>
    <t>民間產學</t>
    <phoneticPr fontId="18" type="noConversion"/>
  </si>
  <si>
    <t>ORDR-E-104-C-034</t>
  </si>
  <si>
    <t>胖胖熊公司幼兒教學服務計畫-特效聲音製作</t>
    <phoneticPr fontId="18" type="noConversion"/>
  </si>
  <si>
    <t>郭良印</t>
    <phoneticPr fontId="18" type="noConversion"/>
  </si>
  <si>
    <t>主持人</t>
    <phoneticPr fontId="18" type="noConversion"/>
  </si>
  <si>
    <t>胖胖熊國際事業有限公司</t>
    <phoneticPr fontId="18" type="noConversion"/>
  </si>
  <si>
    <t>1040901~
1050831</t>
    <phoneticPr fontId="18" type="noConversion"/>
  </si>
  <si>
    <t>多媒體動畫設計系</t>
    <phoneticPr fontId="18" type="noConversion"/>
  </si>
  <si>
    <t>民間產學</t>
    <phoneticPr fontId="18" type="noConversion"/>
  </si>
  <si>
    <t>ORDR-E-104-C-033</t>
    <phoneticPr fontId="18" type="noConversion"/>
  </si>
  <si>
    <t>105年度雲林地區區域排水安全檢查及改善評估</t>
    <phoneticPr fontId="18" type="noConversion"/>
  </si>
  <si>
    <t>張天祥
(鄭百佑)
(吳世卿)
(黃忠勛)</t>
    <phoneticPr fontId="18" type="noConversion"/>
  </si>
  <si>
    <t>崇峻工程顧問有限公司</t>
    <phoneticPr fontId="18" type="noConversion"/>
  </si>
  <si>
    <t>1041215~
1051215</t>
    <phoneticPr fontId="18" type="noConversion"/>
  </si>
  <si>
    <t>觀光與生態旅遊系</t>
    <phoneticPr fontId="18" type="noConversion"/>
  </si>
  <si>
    <t>陳泰安
(張子見)</t>
    <phoneticPr fontId="18" type="noConversion"/>
  </si>
  <si>
    <t>MOST104-2622-E-265-001-CC3</t>
    <phoneticPr fontId="18" type="noConversion"/>
  </si>
  <si>
    <t>應用適應性管制圖於製程能力指標的監控</t>
    <phoneticPr fontId="18" type="noConversion"/>
  </si>
  <si>
    <t>王嘉興</t>
    <phoneticPr fontId="18" type="noConversion"/>
  </si>
  <si>
    <t>科技部/彰聯精密工業股份有限公司</t>
    <phoneticPr fontId="18" type="noConversion"/>
  </si>
  <si>
    <t>1041101~
1051031</t>
    <phoneticPr fontId="18" type="noConversion"/>
  </si>
  <si>
    <t>企業管理系</t>
    <phoneticPr fontId="18" type="noConversion"/>
  </si>
  <si>
    <t>ORDR-E-104-C-039</t>
  </si>
  <si>
    <t>2016雲林二手玩具屋營運推廣案</t>
    <phoneticPr fontId="18" type="noConversion"/>
  </si>
  <si>
    <t>胥嘉芳
(郭良印)
(張美鈴)</t>
    <phoneticPr fontId="18" type="noConversion"/>
  </si>
  <si>
    <t>主持人</t>
    <phoneticPr fontId="18" type="noConversion"/>
  </si>
  <si>
    <t>雲林縣政府</t>
    <phoneticPr fontId="18" type="noConversion"/>
  </si>
  <si>
    <t>1050101~
1051231</t>
    <phoneticPr fontId="18" type="noConversion"/>
  </si>
  <si>
    <t>幼兒保育系</t>
    <phoneticPr fontId="18" type="noConversion"/>
  </si>
  <si>
    <t>政府產學</t>
    <phoneticPr fontId="18" type="noConversion"/>
  </si>
  <si>
    <t>ORDR-E-104-C-038</t>
  </si>
  <si>
    <t>手機擦吊飾DIY材料包開發計畫</t>
    <phoneticPr fontId="18" type="noConversion"/>
  </si>
  <si>
    <t>劉文良
(王秀如)
(林明男)</t>
    <phoneticPr fontId="18" type="noConversion"/>
  </si>
  <si>
    <t>穎創實業有限公司</t>
    <phoneticPr fontId="18" type="noConversion"/>
  </si>
  <si>
    <t>1050101~
1061231</t>
    <phoneticPr fontId="18" type="noConversion"/>
  </si>
  <si>
    <t>行銷管理系</t>
    <phoneticPr fontId="18" type="noConversion"/>
  </si>
  <si>
    <t>民間產學</t>
    <phoneticPr fontId="18" type="noConversion"/>
  </si>
  <si>
    <t>ORDR-E-104-C-037</t>
  </si>
  <si>
    <t>虎尾系統保母人員核心課程品質提升之相關研究(二)</t>
    <phoneticPr fontId="18" type="noConversion"/>
  </si>
  <si>
    <t>任彥懷
(柯婷文)
(張美鈴)</t>
    <phoneticPr fontId="18" type="noConversion"/>
  </si>
  <si>
    <t>雲林縣幼兒托育職業工會</t>
    <phoneticPr fontId="18" type="noConversion"/>
  </si>
  <si>
    <t>1050105~
1051231</t>
    <phoneticPr fontId="18" type="noConversion"/>
  </si>
  <si>
    <t>其他產學</t>
    <phoneticPr fontId="18" type="noConversion"/>
  </si>
  <si>
    <t>ORDR-E-104-C-036</t>
  </si>
  <si>
    <t>生技檢驗用試劑套組開發</t>
    <phoneticPr fontId="18" type="noConversion"/>
  </si>
  <si>
    <t>曾雅秀
(蔡銘祝)
(蔡佳芳)</t>
    <phoneticPr fontId="18" type="noConversion"/>
  </si>
  <si>
    <t>捷陞科技股份有限公司</t>
    <phoneticPr fontId="18" type="noConversion"/>
  </si>
  <si>
    <t>生物技術系</t>
    <phoneticPr fontId="18" type="noConversion"/>
  </si>
  <si>
    <t>ORDR-E-104-C-035</t>
  </si>
  <si>
    <t>數位城市模型建置與軟體介面之研究</t>
    <phoneticPr fontId="18" type="noConversion"/>
  </si>
  <si>
    <t>劉建慧
(陳建宏)
(張晋瑞)</t>
    <phoneticPr fontId="18" type="noConversion"/>
  </si>
  <si>
    <t>陶林數值測量工程有限公司</t>
    <phoneticPr fontId="18" type="noConversion"/>
  </si>
  <si>
    <t>多媒體動畫設計系</t>
    <phoneticPr fontId="18" type="noConversion"/>
  </si>
  <si>
    <t>ORDR-E-104-C-042</t>
  </si>
  <si>
    <t>噴槍彩繪化妝訓練之研究</t>
    <phoneticPr fontId="18" type="noConversion"/>
  </si>
  <si>
    <t>郭美惠
(張瓏璇)
(涂青馨)
(梁光堯)</t>
    <phoneticPr fontId="18" type="noConversion"/>
  </si>
  <si>
    <t>主持人</t>
    <phoneticPr fontId="18" type="noConversion"/>
  </si>
  <si>
    <t>面具國際美容造型有限公司</t>
    <phoneticPr fontId="18" type="noConversion"/>
  </si>
  <si>
    <t>1050301~
1050625</t>
    <phoneticPr fontId="18" type="noConversion"/>
  </si>
  <si>
    <t>美容造型設計系</t>
    <phoneticPr fontId="18" type="noConversion"/>
  </si>
  <si>
    <t>民間產學</t>
    <phoneticPr fontId="18" type="noConversion"/>
  </si>
  <si>
    <t>ORDR-E-104-C-030</t>
  </si>
  <si>
    <t>染整儀器行銷策略應用</t>
    <phoneticPr fontId="18" type="noConversion"/>
  </si>
  <si>
    <t>王憲斌
(丁信仁)
(林顯富)</t>
    <phoneticPr fontId="18" type="noConversion"/>
  </si>
  <si>
    <t>主持人</t>
    <phoneticPr fontId="18" type="noConversion"/>
  </si>
  <si>
    <t>盛騰科技股份有限公司</t>
    <phoneticPr fontId="18" type="noConversion"/>
  </si>
  <si>
    <t>1050401~
1050731</t>
    <phoneticPr fontId="18" type="noConversion"/>
  </si>
  <si>
    <t>企業管理系</t>
    <phoneticPr fontId="18" type="noConversion"/>
  </si>
  <si>
    <t>民間產學</t>
    <phoneticPr fontId="18" type="noConversion"/>
  </si>
  <si>
    <t>ORDR-E-104-C-043</t>
  </si>
  <si>
    <t>企業菁英全球領導力研發案</t>
    <phoneticPr fontId="18" type="noConversion"/>
  </si>
  <si>
    <t>張李曉娟</t>
    <phoneticPr fontId="18" type="noConversion"/>
  </si>
  <si>
    <t>峇里島美容有限企業</t>
    <phoneticPr fontId="18" type="noConversion"/>
  </si>
  <si>
    <t>1050314~
1060313</t>
    <phoneticPr fontId="18" type="noConversion"/>
  </si>
  <si>
    <t>ORDR-E-104-C-044</t>
  </si>
  <si>
    <t>105年度北港系統保員人員核心課程品質提升之相關研究(一)</t>
    <phoneticPr fontId="18" type="noConversion"/>
  </si>
  <si>
    <t>柯婷文
(任彥懷)
(張美鈴)</t>
    <phoneticPr fontId="18" type="noConversion"/>
  </si>
  <si>
    <t>雲林縣幼兒托育職業工會</t>
    <phoneticPr fontId="18" type="noConversion"/>
  </si>
  <si>
    <t>1050101~
1051231</t>
    <phoneticPr fontId="18" type="noConversion"/>
  </si>
  <si>
    <t>幼兒保育系</t>
    <phoneticPr fontId="18" type="noConversion"/>
  </si>
  <si>
    <t>其他產學</t>
    <phoneticPr fontId="18" type="noConversion"/>
  </si>
  <si>
    <t>ORDR-E-104-C-046</t>
  </si>
  <si>
    <t>在地農產品料理研習-斗六市在地食材風味料理菜餚之研究</t>
    <phoneticPr fontId="18" type="noConversion"/>
  </si>
  <si>
    <t>郭木炎
(丁一倫)
(劉禧賢)
(王志星)
(巫淑寧)</t>
    <phoneticPr fontId="18" type="noConversion"/>
  </si>
  <si>
    <t>主持人</t>
    <phoneticPr fontId="18" type="noConversion"/>
  </si>
  <si>
    <t>雲林縣斗六市農會</t>
    <phoneticPr fontId="18" type="noConversion"/>
  </si>
  <si>
    <t>1050617~
1050831</t>
    <phoneticPr fontId="18" type="noConversion"/>
  </si>
  <si>
    <t>餐飲廚藝系</t>
    <phoneticPr fontId="18" type="noConversion"/>
  </si>
  <si>
    <t>政府產學</t>
    <phoneticPr fontId="18" type="noConversion"/>
  </si>
  <si>
    <t>ORDR-E-104-C-047</t>
  </si>
  <si>
    <t>花蓮縣法拍市場之研究</t>
    <phoneticPr fontId="18" type="noConversion"/>
  </si>
  <si>
    <t>陳建宏
(張晉瑞)
(劉建慧)</t>
    <phoneticPr fontId="18" type="noConversion"/>
  </si>
  <si>
    <t>三立諮詢顧問有限公司</t>
    <phoneticPr fontId="18" type="noConversion"/>
  </si>
  <si>
    <t>1050501~
1060430</t>
    <phoneticPr fontId="18" type="noConversion"/>
  </si>
  <si>
    <t>行銷管理系</t>
    <phoneticPr fontId="18" type="noConversion"/>
  </si>
  <si>
    <t>民間產學</t>
    <phoneticPr fontId="18" type="noConversion"/>
  </si>
  <si>
    <t>ORDR-E-104-C-045</t>
  </si>
  <si>
    <t>105年度虎尾系統保母人員核心課程品質提升之相關研究(一)</t>
    <phoneticPr fontId="18" type="noConversion"/>
  </si>
  <si>
    <t>張美鈴
(柯婷文)
(任彥懷)</t>
    <phoneticPr fontId="18" type="noConversion"/>
  </si>
  <si>
    <t>雲林縣幼兒托育職業工會</t>
    <phoneticPr fontId="18" type="noConversion"/>
  </si>
  <si>
    <t>1050101~
1051231</t>
    <phoneticPr fontId="18" type="noConversion"/>
  </si>
  <si>
    <t>幼兒保育系</t>
    <phoneticPr fontId="18" type="noConversion"/>
  </si>
  <si>
    <t>其他產學</t>
    <phoneticPr fontId="18" type="noConversion"/>
  </si>
  <si>
    <t>ORDR-E-104-C-054</t>
  </si>
  <si>
    <t>中長期外交政策委託研究案-由中國大陸與印度戰略夥伴關係看我國與印度關係</t>
    <phoneticPr fontId="18" type="noConversion"/>
  </si>
  <si>
    <t>陳亮智</t>
    <phoneticPr fontId="18" type="noConversion"/>
  </si>
  <si>
    <t>主持人</t>
    <phoneticPr fontId="18" type="noConversion"/>
  </si>
  <si>
    <t>外交部外交及國際事務學院</t>
    <phoneticPr fontId="18" type="noConversion"/>
  </si>
  <si>
    <t>1050101~
1051231</t>
    <phoneticPr fontId="18" type="noConversion"/>
  </si>
  <si>
    <t>公共事務管理研究所</t>
    <phoneticPr fontId="18" type="noConversion"/>
  </si>
  <si>
    <t>其他產學</t>
    <phoneticPr fontId="18" type="noConversion"/>
  </si>
  <si>
    <t>ORDR-E-104-C-052</t>
  </si>
  <si>
    <t>《傷寒雜病論》文獻研究</t>
    <phoneticPr fontId="18" type="noConversion"/>
  </si>
  <si>
    <t>李宛玲
(巫淑寧)
(蘇倫慧)
(孫瑞陽)</t>
    <phoneticPr fontId="18" type="noConversion"/>
  </si>
  <si>
    <t>安傑事業有限公司</t>
    <phoneticPr fontId="18" type="noConversion"/>
  </si>
  <si>
    <t>1050601~
1061231</t>
    <phoneticPr fontId="18" type="noConversion"/>
  </si>
  <si>
    <t>創意公共傳播設計系</t>
    <phoneticPr fontId="18" type="noConversion"/>
  </si>
  <si>
    <t>民間產學</t>
    <phoneticPr fontId="18" type="noConversion"/>
  </si>
  <si>
    <t>ORDR-E-104-C-053</t>
  </si>
  <si>
    <t>《千金翼方》文獻研究</t>
    <phoneticPr fontId="18" type="noConversion"/>
  </si>
  <si>
    <t>ORDR-E-104-C-051</t>
  </si>
  <si>
    <t>保健食品品牌推廣與市場研究計畫</t>
    <phoneticPr fontId="18" type="noConversion"/>
  </si>
  <si>
    <t>曾敏雅
(吳建明)
(許淑婷)
(劉正義)</t>
    <phoneticPr fontId="18" type="noConversion"/>
  </si>
  <si>
    <t>古典藥園生物科技有限公司</t>
    <phoneticPr fontId="18" type="noConversion"/>
  </si>
  <si>
    <t>1050216~
1051230</t>
    <phoneticPr fontId="18" type="noConversion"/>
  </si>
  <si>
    <t>行銷管理系</t>
    <phoneticPr fontId="18" type="noConversion"/>
  </si>
  <si>
    <t>民間產學</t>
    <phoneticPr fontId="18" type="noConversion"/>
  </si>
  <si>
    <t>ORDR-E-104-C-050</t>
  </si>
  <si>
    <t>遠距居家照護技術探討</t>
    <phoneticPr fontId="18" type="noConversion"/>
  </si>
  <si>
    <t>張晋瑞
(劉建慧)
(陳建宏)</t>
    <phoneticPr fontId="18" type="noConversion"/>
  </si>
  <si>
    <t>主持人</t>
    <phoneticPr fontId="18" type="noConversion"/>
  </si>
  <si>
    <t>西螺診所</t>
    <phoneticPr fontId="18" type="noConversion"/>
  </si>
  <si>
    <t>1050520~
1060520</t>
    <phoneticPr fontId="18" type="noConversion"/>
  </si>
  <si>
    <t>資訊管理系</t>
    <phoneticPr fontId="18" type="noConversion"/>
  </si>
  <si>
    <t>其他產學</t>
    <phoneticPr fontId="18" type="noConversion"/>
  </si>
  <si>
    <t>ORDR-E-104-C-049</t>
  </si>
  <si>
    <t>觀光旅遊英語會話課程品質提升之相關研究</t>
    <phoneticPr fontId="18" type="noConversion"/>
  </si>
  <si>
    <t>張翡月
(孫沛婕)</t>
    <phoneticPr fontId="18" type="noConversion"/>
  </si>
  <si>
    <t>社團法人中華專業技能交流協會</t>
    <phoneticPr fontId="18" type="noConversion"/>
  </si>
  <si>
    <t>1050324~
1050730</t>
    <phoneticPr fontId="18" type="noConversion"/>
  </si>
  <si>
    <t>多媒體動畫設計系</t>
    <phoneticPr fontId="18" type="noConversion"/>
  </si>
  <si>
    <t>ORDR-E-104-C-048</t>
  </si>
  <si>
    <t>0~3歲幼兒音樂活動之探討</t>
    <phoneticPr fontId="18" type="noConversion"/>
  </si>
  <si>
    <t>李皓鈞</t>
    <phoneticPr fontId="18" type="noConversion"/>
  </si>
  <si>
    <t>台中市私立小熊多元智慧托嬰中心</t>
    <phoneticPr fontId="18" type="noConversion"/>
  </si>
  <si>
    <t>1050502~
1051231</t>
    <phoneticPr fontId="18" type="noConversion"/>
  </si>
  <si>
    <t>幼兒保育系</t>
    <phoneticPr fontId="18" type="noConversion"/>
  </si>
  <si>
    <t>ORDR-E-104-C-060</t>
  </si>
  <si>
    <t>台灣水果啤酒市場促銷策略</t>
    <phoneticPr fontId="18" type="noConversion"/>
  </si>
  <si>
    <t>蔡麗芬
(劉昇雯)
(蘇倫慧)
(林惠玉)
(陳美祥)</t>
    <phoneticPr fontId="18" type="noConversion"/>
  </si>
  <si>
    <t>主持人</t>
    <phoneticPr fontId="18" type="noConversion"/>
  </si>
  <si>
    <t>金台展有限公司</t>
    <phoneticPr fontId="18" type="noConversion"/>
  </si>
  <si>
    <t>1050531~
1060530</t>
    <phoneticPr fontId="18" type="noConversion"/>
  </si>
  <si>
    <t>行銷管理系</t>
    <phoneticPr fontId="18" type="noConversion"/>
  </si>
  <si>
    <t>民間產學</t>
    <phoneticPr fontId="18" type="noConversion"/>
  </si>
  <si>
    <t>ORDR-E-104-C-059</t>
  </si>
  <si>
    <t>中小型調理食品廠商行動商務網站建置</t>
    <phoneticPr fontId="18" type="noConversion"/>
  </si>
  <si>
    <t>王錫澤</t>
    <phoneticPr fontId="18" type="noConversion"/>
  </si>
  <si>
    <t>奇巧調理食品股份有限公司</t>
    <phoneticPr fontId="18" type="noConversion"/>
  </si>
  <si>
    <t>1050601~
1060731</t>
    <phoneticPr fontId="18" type="noConversion"/>
  </si>
  <si>
    <t>資訊管理系</t>
    <phoneticPr fontId="18" type="noConversion"/>
  </si>
  <si>
    <t>ORDR-E-104-C-058</t>
  </si>
  <si>
    <t>消費者行為分析師證照推廣之調查</t>
    <phoneticPr fontId="18" type="noConversion"/>
  </si>
  <si>
    <t>呂瓊瑜
(黃孟立)
(丁一倫)</t>
    <phoneticPr fontId="18" type="noConversion"/>
  </si>
  <si>
    <t>三星統計服務有限公司</t>
    <phoneticPr fontId="18" type="noConversion"/>
  </si>
  <si>
    <t>1050526~
1050831</t>
    <phoneticPr fontId="18" type="noConversion"/>
  </si>
  <si>
    <t>觀光與餐飲旅館系</t>
    <phoneticPr fontId="18" type="noConversion"/>
  </si>
  <si>
    <t>ORDR-E-104-C-057</t>
  </si>
  <si>
    <t>社區發展之人力專業職能教育訓練課程規劃</t>
    <phoneticPr fontId="18" type="noConversion"/>
  </si>
  <si>
    <t>吳俊彥
(陳銘村)</t>
    <phoneticPr fontId="18" type="noConversion"/>
  </si>
  <si>
    <t>台南市新營區大宏社區發展協會</t>
    <phoneticPr fontId="18" type="noConversion"/>
  </si>
  <si>
    <t>1050520~
1051231</t>
    <phoneticPr fontId="18" type="noConversion"/>
  </si>
  <si>
    <t>企業管理系</t>
    <phoneticPr fontId="18" type="noConversion"/>
  </si>
  <si>
    <t>其他產學</t>
    <phoneticPr fontId="18" type="noConversion"/>
  </si>
  <si>
    <t>ORDR-E-104-C-055</t>
  </si>
  <si>
    <t>銀行類型與中小企業獲利能力</t>
    <phoneticPr fontId="18" type="noConversion"/>
  </si>
  <si>
    <t>黃江川</t>
    <phoneticPr fontId="18" type="noConversion"/>
  </si>
  <si>
    <t>晉福紡織股份有限公司</t>
    <phoneticPr fontId="18" type="noConversion"/>
  </si>
  <si>
    <t>1050601~
1060531</t>
    <phoneticPr fontId="18" type="noConversion"/>
  </si>
  <si>
    <t>財務金融系</t>
    <phoneticPr fontId="18" type="noConversion"/>
  </si>
  <si>
    <t>ORDR-E-104-C-056</t>
  </si>
  <si>
    <t>連鎖茶飲業者標準之電腦網路化帳務處理分析</t>
    <phoneticPr fontId="18" type="noConversion"/>
  </si>
  <si>
    <t>曾盟鈞
(孫瑞陽)
(葉明陽)</t>
    <phoneticPr fontId="18" type="noConversion"/>
  </si>
  <si>
    <t>蘇秀姃稅務會計記帳代理人</t>
    <phoneticPr fontId="18" type="noConversion"/>
  </si>
  <si>
    <t>1050530~
1060601</t>
    <phoneticPr fontId="18" type="noConversion"/>
  </si>
  <si>
    <t>ORDR-E-104-C-040</t>
  </si>
  <si>
    <t>105年度「薑花全株加值利用產品開發技術商品化計畫」</t>
    <phoneticPr fontId="18" type="noConversion"/>
  </si>
  <si>
    <t>曾雅秀
(蔡佳芳)</t>
    <phoneticPr fontId="18" type="noConversion"/>
  </si>
  <si>
    <t>主持人</t>
    <phoneticPr fontId="18" type="noConversion"/>
  </si>
  <si>
    <t>行政院農業委員會高雄區農業改良場</t>
    <phoneticPr fontId="18" type="noConversion"/>
  </si>
  <si>
    <t>1050511~
1051130</t>
    <phoneticPr fontId="18" type="noConversion"/>
  </si>
  <si>
    <t>生物技術系</t>
    <phoneticPr fontId="18" type="noConversion"/>
  </si>
  <si>
    <t>政府產學</t>
    <phoneticPr fontId="18" type="noConversion"/>
  </si>
  <si>
    <t>ORDR-E-104-C-061</t>
  </si>
  <si>
    <t>中文能力證照檢測(中等)課程教材製作</t>
    <phoneticPr fontId="18" type="noConversion"/>
  </si>
  <si>
    <t>巫淑寧
(李宛玲)
(蘇倫慧)</t>
    <phoneticPr fontId="18" type="noConversion"/>
  </si>
  <si>
    <t>主持人</t>
    <phoneticPr fontId="18" type="noConversion"/>
  </si>
  <si>
    <t>彰聯行</t>
    <phoneticPr fontId="18" type="noConversion"/>
  </si>
  <si>
    <t>1050606~
1061206</t>
    <phoneticPr fontId="18" type="noConversion"/>
  </si>
  <si>
    <t>餐飲廚藝系</t>
    <phoneticPr fontId="18" type="noConversion"/>
  </si>
  <si>
    <t>民間產學</t>
    <phoneticPr fontId="18" type="noConversion"/>
  </si>
  <si>
    <t>ORDR-E-104-C-062</t>
  </si>
  <si>
    <t>裔琳茶行網路行銷</t>
    <phoneticPr fontId="18" type="noConversion"/>
  </si>
  <si>
    <t>孫瑞陽
(曾盟鈞)
(葉明陽)</t>
    <phoneticPr fontId="18" type="noConversion"/>
  </si>
  <si>
    <t>裔琳茶行</t>
    <phoneticPr fontId="18" type="noConversion"/>
  </si>
  <si>
    <t>1050601~
1051130</t>
    <phoneticPr fontId="18" type="noConversion"/>
  </si>
  <si>
    <t>生物技術系</t>
    <phoneticPr fontId="18" type="noConversion"/>
  </si>
  <si>
    <t>ORDR-E-104-C-063</t>
  </si>
  <si>
    <t>正念研究之文獻探討</t>
  </si>
  <si>
    <t>蘇倫慧
(巫淑寧)
(蔡麗芬)
(李宛玲)</t>
  </si>
  <si>
    <t>彰聯行</t>
  </si>
  <si>
    <t>1050608~
1061231</t>
  </si>
  <si>
    <t>行銷管理系</t>
  </si>
  <si>
    <t>民間產學</t>
  </si>
  <si>
    <t>ORDR-E-104-C-064</t>
  </si>
  <si>
    <t>國小學童學習英語口語能力之影響因素</t>
    <phoneticPr fontId="18" type="noConversion"/>
  </si>
  <si>
    <t>陳美祥
(林惠玉)
(蔡麗芬)</t>
    <phoneticPr fontId="18" type="noConversion"/>
  </si>
  <si>
    <t>主持人</t>
    <phoneticPr fontId="18" type="noConversion"/>
  </si>
  <si>
    <t>雲林縣私立學理文理短期補習班</t>
    <phoneticPr fontId="18" type="noConversion"/>
  </si>
  <si>
    <t>1050601~
1060731</t>
    <phoneticPr fontId="18" type="noConversion"/>
  </si>
  <si>
    <t>應用外語系</t>
    <phoneticPr fontId="18" type="noConversion"/>
  </si>
  <si>
    <t>民間產學</t>
    <phoneticPr fontId="18" type="noConversion"/>
  </si>
  <si>
    <t>ORDR-E-104-C-065</t>
  </si>
  <si>
    <t>情境式英語教學對國小學童英語口語能力之影響</t>
    <phoneticPr fontId="18" type="noConversion"/>
  </si>
  <si>
    <t>林惠玉
(陳美祥)
(李欽明)</t>
    <phoneticPr fontId="18" type="noConversion"/>
  </si>
  <si>
    <t>1050620~
1060720</t>
    <phoneticPr fontId="18" type="noConversion"/>
  </si>
  <si>
    <t>ORDR-E-104-C-066</t>
  </si>
  <si>
    <t>雲林縣兒童繪畫比賽活動設計與執行計畫(2016)</t>
    <phoneticPr fontId="18" type="noConversion"/>
  </si>
  <si>
    <t>廖敏宏
(謝莉羚)
(林鳳秀)</t>
    <phoneticPr fontId="18" type="noConversion"/>
  </si>
  <si>
    <t>旭硝子顯示玻璃股份有限公司</t>
    <phoneticPr fontId="18" type="noConversion"/>
  </si>
  <si>
    <t>1050501~
1051231</t>
    <phoneticPr fontId="18" type="noConversion"/>
  </si>
  <si>
    <t>生物技術系</t>
    <phoneticPr fontId="18" type="noConversion"/>
  </si>
  <si>
    <t>ORDR-E-104-C-067</t>
  </si>
  <si>
    <t>中西餐製作及服務人員訓練班</t>
    <phoneticPr fontId="18" type="noConversion"/>
  </si>
  <si>
    <t>劉禧賢
(張原賓)
(王貴正)</t>
    <phoneticPr fontId="18" type="noConversion"/>
  </si>
  <si>
    <t>社團法人雲林飛雁創業協會</t>
    <phoneticPr fontId="18" type="noConversion"/>
  </si>
  <si>
    <t>餐飲廚藝系</t>
    <phoneticPr fontId="18" type="noConversion"/>
  </si>
  <si>
    <t>其他產學</t>
    <phoneticPr fontId="18" type="noConversion"/>
  </si>
  <si>
    <t>ORDR-E-104-C-068</t>
  </si>
  <si>
    <t>安全花生生產管理計畫書</t>
    <phoneticPr fontId="18" type="noConversion"/>
  </si>
  <si>
    <t>曾雅秀</t>
    <phoneticPr fontId="18" type="noConversion"/>
  </si>
  <si>
    <t>嘉義縣衛生局</t>
    <phoneticPr fontId="18" type="noConversion"/>
  </si>
  <si>
    <t>1050101~
1051231</t>
    <phoneticPr fontId="18" type="noConversion"/>
  </si>
  <si>
    <t>政府產學</t>
    <phoneticPr fontId="18" type="noConversion"/>
  </si>
  <si>
    <t>ORDR-E-104-C-069</t>
  </si>
  <si>
    <t>抽象大師Lucio Muñoz Martinez之表現技法與材質技術研究</t>
    <phoneticPr fontId="18" type="noConversion"/>
  </si>
  <si>
    <t>梁光堯</t>
    <phoneticPr fontId="18" type="noConversion"/>
  </si>
  <si>
    <t>格林畫廊</t>
    <phoneticPr fontId="18" type="noConversion"/>
  </si>
  <si>
    <t>1050701~
1060731</t>
    <phoneticPr fontId="18" type="noConversion"/>
  </si>
  <si>
    <t>美容造型設計系</t>
    <phoneticPr fontId="18" type="noConversion"/>
  </si>
  <si>
    <t>ORDR-E-104-C-070</t>
  </si>
  <si>
    <t>日升咖啡民宿顧客滿意度問卷調查實施</t>
    <phoneticPr fontId="18" type="noConversion"/>
  </si>
  <si>
    <t>許純碩
(賴錦全)</t>
    <phoneticPr fontId="18" type="noConversion"/>
  </si>
  <si>
    <t>日升咖啡民宿</t>
    <phoneticPr fontId="18" type="noConversion"/>
  </si>
  <si>
    <t>1050625~
1051024</t>
    <phoneticPr fontId="18" type="noConversion"/>
  </si>
  <si>
    <t>觀光與餐飲旅館系</t>
    <phoneticPr fontId="18" type="noConversion"/>
  </si>
  <si>
    <t>ORDR-E-104-C-071</t>
  </si>
  <si>
    <t>汽修廠企業資源規劃系統導入計畫</t>
    <phoneticPr fontId="18" type="noConversion"/>
  </si>
  <si>
    <t>盧盈光</t>
    <phoneticPr fontId="18" type="noConversion"/>
  </si>
  <si>
    <t>國莊汽車修理廠有限公司</t>
    <phoneticPr fontId="18" type="noConversion"/>
  </si>
  <si>
    <t>1050601~
1060731</t>
    <phoneticPr fontId="18" type="noConversion"/>
  </si>
  <si>
    <t>資訊管理系</t>
    <phoneticPr fontId="18" type="noConversion"/>
  </si>
  <si>
    <t>10510356</t>
    <phoneticPr fontId="26" type="noConversion"/>
  </si>
  <si>
    <t>其他產學</t>
    <phoneticPr fontId="18" type="noConversion"/>
  </si>
  <si>
    <t>經濟部/至貫紡織股份有限公司</t>
    <phoneticPr fontId="26" type="noConversion"/>
  </si>
  <si>
    <t>1050527~
1051026</t>
    <phoneticPr fontId="18" type="noConversion"/>
  </si>
  <si>
    <t>林明芳</t>
    <phoneticPr fontId="18" type="noConversion"/>
  </si>
  <si>
    <r>
      <rPr>
        <sz val="11"/>
        <color indexed="8"/>
        <rFont val="華康儷黑 Std W5"/>
        <family val="2"/>
        <charset val="136"/>
      </rPr>
      <t>高強力背包帳篷用尼龍布織造技術</t>
    </r>
    <phoneticPr fontId="18" type="noConversion"/>
  </si>
  <si>
    <t>10510360</t>
    <phoneticPr fontId="26" type="noConversion"/>
  </si>
  <si>
    <r>
      <rPr>
        <sz val="11"/>
        <color indexed="8"/>
        <rFont val="華康儷黑 Std W5"/>
        <family val="2"/>
        <charset val="136"/>
      </rPr>
      <t>地瓜多元化產品開發及加值技術</t>
    </r>
    <phoneticPr fontId="18" type="noConversion"/>
  </si>
  <si>
    <t>其他產學</t>
    <phoneticPr fontId="18" type="noConversion"/>
  </si>
  <si>
    <t>1050527~
1051026</t>
    <phoneticPr fontId="18" type="noConversion"/>
  </si>
  <si>
    <t>經濟部/富億軒企業有限公司</t>
    <phoneticPr fontId="18" type="noConversion"/>
  </si>
  <si>
    <t>吳世卿</t>
    <phoneticPr fontId="18" type="noConversion"/>
  </si>
  <si>
    <t>一種養殖業恆溫系統</t>
    <phoneticPr fontId="18" type="noConversion"/>
  </si>
  <si>
    <t>10510355</t>
    <phoneticPr fontId="18" type="noConversion"/>
  </si>
  <si>
    <t>經濟部/合宸農業生物科技股份有限公司</t>
    <phoneticPr fontId="18" type="noConversion"/>
  </si>
  <si>
    <t>觀光與生態旅遊系</t>
    <phoneticPr fontId="18" type="noConversion"/>
  </si>
  <si>
    <t>10510361</t>
  </si>
  <si>
    <t>火鍋客製化線上點餐系統輔導計畫</t>
  </si>
  <si>
    <t>劉文良</t>
  </si>
  <si>
    <t>1050527~
1051026</t>
    <phoneticPr fontId="18" type="noConversion"/>
  </si>
  <si>
    <t>其他產學</t>
    <phoneticPr fontId="18" type="noConversion"/>
  </si>
  <si>
    <t>經濟部/仁享創意有限公司</t>
    <phoneticPr fontId="18" type="noConversion"/>
  </si>
  <si>
    <t>10510358</t>
  </si>
  <si>
    <t>握柄可拆式的開罐器</t>
  </si>
  <si>
    <t>林勝恩</t>
  </si>
  <si>
    <t>創意商品設計系</t>
  </si>
  <si>
    <t>10510366</t>
  </si>
  <si>
    <t>穀粉商品形象加值提升計畫</t>
  </si>
  <si>
    <t>陳昱丞</t>
  </si>
  <si>
    <t>電擊式捕蚊燈造型開發</t>
  </si>
  <si>
    <t>陳俊霖</t>
  </si>
  <si>
    <t>創意單車休閒包開發</t>
  </si>
  <si>
    <t>經濟部/裕泰興實業有限公司</t>
    <phoneticPr fontId="18" type="noConversion"/>
  </si>
  <si>
    <t>經濟部/源順食品有限公司</t>
    <phoneticPr fontId="18" type="noConversion"/>
  </si>
  <si>
    <t>經濟部/斯丹達興業有限公司</t>
    <phoneticPr fontId="18" type="noConversion"/>
  </si>
  <si>
    <t>經濟部/巨業工藝股份有限公司</t>
    <phoneticPr fontId="18" type="noConversion"/>
  </si>
  <si>
    <t>ORDR-E-104-C-081</t>
  </si>
  <si>
    <t>雲林縣大埤鄉酸菜產銷調查計畫</t>
  </si>
  <si>
    <t>陳冠中
(吳世卿)
(劉柏麟)</t>
  </si>
  <si>
    <t>雲林縣大埤鄉公所</t>
  </si>
  <si>
    <t>1050616~
1060616</t>
  </si>
  <si>
    <t>創意公共傳播設計系</t>
  </si>
  <si>
    <t>政府產學</t>
  </si>
  <si>
    <t>ORDR-E-104-C-079</t>
  </si>
  <si>
    <t>臺北市西門士林信義三區導覽員培訓計畫</t>
    <phoneticPr fontId="18" type="noConversion"/>
  </si>
  <si>
    <t>陳文錦</t>
    <phoneticPr fontId="18" type="noConversion"/>
  </si>
  <si>
    <t>主持人</t>
    <phoneticPr fontId="18" type="noConversion"/>
  </si>
  <si>
    <t>臺北市導遊協會</t>
    <phoneticPr fontId="18" type="noConversion"/>
  </si>
  <si>
    <t>1050701~
1060630</t>
    <phoneticPr fontId="18" type="noConversion"/>
  </si>
  <si>
    <t>觀光與餐飲旅館系</t>
    <phoneticPr fontId="18" type="noConversion"/>
  </si>
  <si>
    <t>其他產學</t>
    <phoneticPr fontId="18" type="noConversion"/>
  </si>
  <si>
    <t>ORDR-E-104-C-080</t>
  </si>
  <si>
    <t>休閒養生長照園市場需求及經營管理探討-以雲林四湖鄉為例</t>
    <phoneticPr fontId="18" type="noConversion"/>
  </si>
  <si>
    <t>雲林普天宮管理委員會</t>
    <phoneticPr fontId="18" type="noConversion"/>
  </si>
  <si>
    <t>ORDR-E-104-C-078</t>
  </si>
  <si>
    <t>會展英語主題字彙字群學習對學生ESP閱讀之影響分析</t>
    <phoneticPr fontId="18" type="noConversion"/>
  </si>
  <si>
    <t>賴錦全
(許純碩)</t>
    <phoneticPr fontId="18" type="noConversion"/>
  </si>
  <si>
    <t>榮欽科技股份有限公司</t>
    <phoneticPr fontId="18" type="noConversion"/>
  </si>
  <si>
    <t>1050620~
1050920</t>
    <phoneticPr fontId="18" type="noConversion"/>
  </si>
  <si>
    <t>ORDR-E-104-C-077</t>
  </si>
  <si>
    <t>新型運動器材設計與開發(二)</t>
    <phoneticPr fontId="18" type="noConversion"/>
  </si>
  <si>
    <t>林恒昌
(陳昱丞)
(林勝恩)</t>
    <phoneticPr fontId="18" type="noConversion"/>
  </si>
  <si>
    <t>林氏實業有限公司</t>
    <phoneticPr fontId="18" type="noConversion"/>
  </si>
  <si>
    <t>1050601~
1060630</t>
    <phoneticPr fontId="18" type="noConversion"/>
  </si>
  <si>
    <t>創意商品設計系</t>
    <phoneticPr fontId="18" type="noConversion"/>
  </si>
  <si>
    <t>ORDR-E-104-C-076</t>
  </si>
  <si>
    <t>2016官邸兒童館營運推廣案</t>
    <phoneticPr fontId="18" type="noConversion"/>
  </si>
  <si>
    <t>胥嘉芳
(郭良印)</t>
    <phoneticPr fontId="18" type="noConversion"/>
  </si>
  <si>
    <t>雲林縣政府</t>
    <phoneticPr fontId="18" type="noConversion"/>
  </si>
  <si>
    <t>幼兒保育系</t>
    <phoneticPr fontId="18" type="noConversion"/>
  </si>
  <si>
    <t>政府產學</t>
    <phoneticPr fontId="18" type="noConversion"/>
  </si>
  <si>
    <t>ORDR-E-104-C-074</t>
  </si>
  <si>
    <t>導覽解說證照輔導教材製作</t>
    <phoneticPr fontId="18" type="noConversion"/>
  </si>
  <si>
    <t>謝金安</t>
    <phoneticPr fontId="18" type="noConversion"/>
  </si>
  <si>
    <t>華立圖書股份有限公司</t>
    <phoneticPr fontId="18" type="noConversion"/>
  </si>
  <si>
    <t>1050606~
1061206</t>
    <phoneticPr fontId="18" type="noConversion"/>
  </si>
  <si>
    <t>ORDR-E-104-C-075</t>
  </si>
  <si>
    <t>國際禮儀證照輔導教材製作</t>
    <phoneticPr fontId="18" type="noConversion"/>
  </si>
  <si>
    <t>華廈訓評有限公司</t>
    <phoneticPr fontId="18" type="noConversion"/>
  </si>
  <si>
    <t>1050615~
1061215</t>
    <phoneticPr fontId="18" type="noConversion"/>
  </si>
  <si>
    <t>ORDR-E-104-C-073</t>
  </si>
  <si>
    <t>中風文摘-中英文編輯顧問</t>
    <phoneticPr fontId="18" type="noConversion"/>
  </si>
  <si>
    <t>葉明陽
(孫瑞陽)
(曾盟鈞)</t>
    <phoneticPr fontId="18" type="noConversion"/>
  </si>
  <si>
    <t>台灣腦中風關懷協會</t>
    <phoneticPr fontId="18" type="noConversion"/>
  </si>
  <si>
    <t>1050625~
1060624</t>
    <phoneticPr fontId="18" type="noConversion"/>
  </si>
  <si>
    <t>ORDR-E-104-C-072</t>
  </si>
  <si>
    <t>飲料調製及咖啡館經營人才培訓計畫</t>
    <phoneticPr fontId="18" type="noConversion"/>
  </si>
  <si>
    <t>丁一倫
(郭木炎)
(許良仲)
(葉純菊)
(呂瓊瑜)</t>
    <phoneticPr fontId="18" type="noConversion"/>
  </si>
  <si>
    <t>社團法人雲林飛雁創業協會</t>
    <phoneticPr fontId="18" type="noConversion"/>
  </si>
  <si>
    <t>1050701~
1051231</t>
    <phoneticPr fontId="18" type="noConversion"/>
  </si>
  <si>
    <t>觀光系餐飲旅館系</t>
    <phoneticPr fontId="18" type="noConversion"/>
  </si>
  <si>
    <t>ORDR-E-104-C-041</t>
  </si>
  <si>
    <t>2016古坑竹燈夜竹筍行銷暨水資源教育宣導活動之竹燈設計規劃</t>
    <phoneticPr fontId="18" type="noConversion"/>
  </si>
  <si>
    <t>江俊賢</t>
    <phoneticPr fontId="18" type="noConversion"/>
  </si>
  <si>
    <t>主持人</t>
    <phoneticPr fontId="18" type="noConversion"/>
  </si>
  <si>
    <t>雲林縣古坑鄉公所</t>
    <phoneticPr fontId="18" type="noConversion"/>
  </si>
  <si>
    <t>創意商品設計系</t>
    <phoneticPr fontId="18" type="noConversion"/>
  </si>
  <si>
    <t>政府產學</t>
    <phoneticPr fontId="18" type="noConversion"/>
  </si>
  <si>
    <t>製表單位：產學研究發展中心
資料統計時間：105.07.31止</t>
    <phoneticPr fontId="18" type="noConversion"/>
  </si>
  <si>
    <t>雲林縣私立英理文理短期補習班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</si>
</sst>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 "/>
    <numFmt numFmtId="177" formatCode="#,##0_);[Red]\(#,##0\)"/>
    <numFmt numFmtId="178" formatCode="#,##0_ "/>
  </numFmts>
  <fonts count="29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細明體"/>
      <family val="3"/>
      <charset val="136"/>
    </font>
    <font>
      <sz val="12"/>
      <name val="新細明體"/>
      <family val="1"/>
      <charset val="136"/>
    </font>
    <font>
      <b/>
      <sz val="11"/>
      <name val="微軟正黑體"/>
      <family val="2"/>
      <charset val="136"/>
    </font>
    <font>
      <sz val="11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1"/>
      <name val="華康儷黑 Std W5"/>
      <family val="2"/>
      <charset val="136"/>
    </font>
    <font>
      <sz val="9"/>
      <name val="新細明體"/>
      <family val="2"/>
      <charset val="136"/>
      <scheme val="minor"/>
    </font>
    <font>
      <sz val="10"/>
      <color indexed="8"/>
      <name val="華康儷黑 Std W5"/>
      <family val="1"/>
      <charset val="136"/>
    </font>
    <font>
      <sz val="11"/>
      <color indexed="8"/>
      <name val="華康儷黑 Std W5"/>
      <family val="2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17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0" fillId="18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2" applyNumberFormat="0" applyAlignment="0" applyProtection="0">
      <alignment vertical="center"/>
    </xf>
    <xf numFmtId="0" fontId="14" fillId="17" borderId="8" applyNumberFormat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/>
  </cellStyleXfs>
  <cellXfs count="13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21" fillId="8" borderId="11" xfId="0" applyNumberFormat="1" applyFont="1" applyFill="1" applyBorder="1" applyAlignment="1">
      <alignment horizontal="center" vertical="center" wrapText="1"/>
    </xf>
    <xf numFmtId="49" fontId="21" fillId="8" borderId="12" xfId="0" applyNumberFormat="1" applyFont="1" applyFill="1" applyBorder="1" applyAlignment="1">
      <alignment horizontal="center" vertical="center" wrapText="1"/>
    </xf>
    <xf numFmtId="0" fontId="21" fillId="8" borderId="12" xfId="0" applyNumberFormat="1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177" fontId="21" fillId="8" borderId="12" xfId="19" applyNumberFormat="1" applyFont="1" applyFill="1" applyBorder="1" applyAlignment="1">
      <alignment horizontal="center" vertical="center" wrapText="1"/>
    </xf>
    <xf numFmtId="177" fontId="21" fillId="8" borderId="12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Border="1">
      <alignment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3" fillId="0" borderId="10" xfId="0" applyFont="1" applyBorder="1">
      <alignment vertical="center"/>
    </xf>
    <xf numFmtId="0" fontId="23" fillId="0" borderId="0" xfId="0" applyFont="1">
      <alignment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0" xfId="0" applyFont="1">
      <alignment vertical="center"/>
    </xf>
    <xf numFmtId="49" fontId="21" fillId="8" borderId="10" xfId="0" applyNumberFormat="1" applyFont="1" applyFill="1" applyBorder="1" applyAlignment="1">
      <alignment horizontal="center" vertical="center" wrapText="1"/>
    </xf>
    <xf numFmtId="0" fontId="21" fillId="8" borderId="10" xfId="0" applyNumberFormat="1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177" fontId="21" fillId="8" borderId="10" xfId="19" applyNumberFormat="1" applyFont="1" applyFill="1" applyBorder="1" applyAlignment="1">
      <alignment horizontal="center" vertical="center" wrapText="1"/>
    </xf>
    <xf numFmtId="177" fontId="21" fillId="8" borderId="10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9" xfId="0" applyFont="1" applyBorder="1">
      <alignment vertical="center"/>
    </xf>
    <xf numFmtId="3" fontId="22" fillId="0" borderId="19" xfId="0" applyNumberFormat="1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77" fontId="21" fillId="8" borderId="21" xfId="19" applyNumberFormat="1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center"/>
    </xf>
    <xf numFmtId="0" fontId="21" fillId="17" borderId="18" xfId="0" applyFont="1" applyFill="1" applyBorder="1" applyAlignment="1">
      <alignment horizontal="center" vertical="center" wrapText="1"/>
    </xf>
    <xf numFmtId="0" fontId="21" fillId="17" borderId="14" xfId="0" applyFont="1" applyFill="1" applyBorder="1" applyAlignment="1">
      <alignment horizontal="center" vertical="center" wrapText="1"/>
    </xf>
    <xf numFmtId="0" fontId="21" fillId="17" borderId="16" xfId="0" applyFont="1" applyFill="1" applyBorder="1" applyAlignment="1">
      <alignment horizontal="center" vertical="center" wrapText="1"/>
    </xf>
    <xf numFmtId="0" fontId="21" fillId="17" borderId="15" xfId="0" applyFont="1" applyFill="1" applyBorder="1" applyAlignment="1">
      <alignment horizontal="center" vertical="center" wrapText="1"/>
    </xf>
    <xf numFmtId="0" fontId="21" fillId="17" borderId="1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8" fontId="22" fillId="0" borderId="17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177" fontId="22" fillId="0" borderId="15" xfId="0" applyNumberFormat="1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34" xfId="0" applyFont="1" applyFill="1" applyBorder="1" applyAlignment="1">
      <alignment horizontal="center" vertical="center"/>
    </xf>
    <xf numFmtId="176" fontId="22" fillId="24" borderId="36" xfId="0" applyNumberFormat="1" applyFont="1" applyFill="1" applyBorder="1" applyAlignment="1">
      <alignment horizontal="center" vertical="center"/>
    </xf>
    <xf numFmtId="178" fontId="22" fillId="24" borderId="35" xfId="0" applyNumberFormat="1" applyFont="1" applyFill="1" applyBorder="1" applyAlignment="1">
      <alignment horizontal="center" vertical="center"/>
    </xf>
    <xf numFmtId="177" fontId="22" fillId="24" borderId="36" xfId="0" applyNumberFormat="1" applyFont="1" applyFill="1" applyBorder="1" applyAlignment="1">
      <alignment horizontal="center" vertical="center"/>
    </xf>
    <xf numFmtId="176" fontId="22" fillId="0" borderId="26" xfId="0" applyNumberFormat="1" applyFont="1" applyBorder="1" applyAlignment="1">
      <alignment horizontal="center" vertical="center"/>
    </xf>
    <xf numFmtId="177" fontId="22" fillId="0" borderId="40" xfId="0" applyNumberFormat="1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176" fontId="22" fillId="0" borderId="36" xfId="0" applyNumberFormat="1" applyFont="1" applyFill="1" applyBorder="1" applyAlignment="1">
      <alignment horizontal="center" vertical="center"/>
    </xf>
    <xf numFmtId="177" fontId="22" fillId="0" borderId="36" xfId="0" applyNumberFormat="1" applyFont="1" applyFill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6" fontId="22" fillId="0" borderId="36" xfId="0" applyNumberFormat="1" applyFont="1" applyBorder="1" applyAlignment="1">
      <alignment horizontal="center" vertical="center"/>
    </xf>
    <xf numFmtId="178" fontId="22" fillId="0" borderId="35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176" fontId="22" fillId="0" borderId="32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178" fontId="22" fillId="0" borderId="39" xfId="0" applyNumberFormat="1" applyFont="1" applyBorder="1" applyAlignment="1">
      <alignment horizontal="center" vertical="center"/>
    </xf>
    <xf numFmtId="178" fontId="22" fillId="0" borderId="32" xfId="0" applyNumberFormat="1" applyFont="1" applyBorder="1" applyAlignment="1">
      <alignment horizontal="center" vertical="center"/>
    </xf>
    <xf numFmtId="0" fontId="22" fillId="0" borderId="33" xfId="0" applyFont="1" applyBorder="1">
      <alignment vertical="center"/>
    </xf>
    <xf numFmtId="177" fontId="22" fillId="0" borderId="41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vertical="center" wrapText="1"/>
    </xf>
    <xf numFmtId="177" fontId="22" fillId="0" borderId="10" xfId="0" applyNumberFormat="1" applyFont="1" applyBorder="1">
      <alignment vertical="center"/>
    </xf>
    <xf numFmtId="177" fontId="2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1" fillId="17" borderId="12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177" fontId="25" fillId="0" borderId="10" xfId="0" applyNumberFormat="1" applyFont="1" applyBorder="1">
      <alignment vertical="center"/>
    </xf>
    <xf numFmtId="177" fontId="25" fillId="0" borderId="10" xfId="0" applyNumberFormat="1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176" fontId="22" fillId="0" borderId="44" xfId="0" applyNumberFormat="1" applyFont="1" applyBorder="1" applyAlignment="1">
      <alignment horizontal="center" vertical="center"/>
    </xf>
    <xf numFmtId="178" fontId="22" fillId="0" borderId="43" xfId="0" applyNumberFormat="1" applyFont="1" applyBorder="1" applyAlignment="1">
      <alignment horizontal="center" vertical="center"/>
    </xf>
    <xf numFmtId="177" fontId="22" fillId="0" borderId="44" xfId="0" applyNumberFormat="1" applyFont="1" applyBorder="1" applyAlignment="1">
      <alignment horizontal="center" vertical="center"/>
    </xf>
    <xf numFmtId="176" fontId="22" fillId="0" borderId="21" xfId="0" applyNumberFormat="1" applyFont="1" applyBorder="1" applyAlignment="1">
      <alignment horizontal="center" vertical="center"/>
    </xf>
    <xf numFmtId="178" fontId="22" fillId="0" borderId="45" xfId="0" applyNumberFormat="1" applyFont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176" fontId="22" fillId="0" borderId="44" xfId="0" applyNumberFormat="1" applyFont="1" applyFill="1" applyBorder="1" applyAlignment="1">
      <alignment horizontal="center" vertical="center"/>
    </xf>
    <xf numFmtId="178" fontId="22" fillId="0" borderId="43" xfId="0" applyNumberFormat="1" applyFont="1" applyFill="1" applyBorder="1" applyAlignment="1">
      <alignment horizontal="center" vertical="center"/>
    </xf>
    <xf numFmtId="177" fontId="22" fillId="0" borderId="44" xfId="0" applyNumberFormat="1" applyFont="1" applyFill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9" fontId="22" fillId="0" borderId="14" xfId="0" applyNumberFormat="1" applyFont="1" applyBorder="1" applyAlignment="1">
      <alignment horizontal="center" vertical="center"/>
    </xf>
    <xf numFmtId="176" fontId="22" fillId="0" borderId="17" xfId="0" applyNumberFormat="1" applyFont="1" applyFill="1" applyBorder="1" applyAlignment="1">
      <alignment horizontal="center" vertical="center"/>
    </xf>
    <xf numFmtId="176" fontId="22" fillId="24" borderId="35" xfId="0" applyNumberFormat="1" applyFont="1" applyFill="1" applyBorder="1" applyAlignment="1">
      <alignment horizontal="center" vertical="center"/>
    </xf>
    <xf numFmtId="9" fontId="22" fillId="0" borderId="34" xfId="0" applyNumberFormat="1" applyFont="1" applyBorder="1" applyAlignment="1">
      <alignment horizontal="center" vertical="center"/>
    </xf>
    <xf numFmtId="176" fontId="22" fillId="0" borderId="43" xfId="0" applyNumberFormat="1" applyFont="1" applyBorder="1" applyAlignment="1">
      <alignment horizontal="center" vertical="center"/>
    </xf>
    <xf numFmtId="9" fontId="22" fillId="0" borderId="42" xfId="0" applyNumberFormat="1" applyFont="1" applyBorder="1" applyAlignment="1">
      <alignment horizontal="center" vertical="center"/>
    </xf>
    <xf numFmtId="176" fontId="22" fillId="0" borderId="35" xfId="0" applyNumberFormat="1" applyFont="1" applyFill="1" applyBorder="1" applyAlignment="1">
      <alignment horizontal="center" vertical="center"/>
    </xf>
    <xf numFmtId="176" fontId="22" fillId="0" borderId="35" xfId="0" applyNumberFormat="1" applyFont="1" applyBorder="1" applyAlignment="1">
      <alignment horizontal="center" vertical="center"/>
    </xf>
    <xf numFmtId="176" fontId="22" fillId="0" borderId="43" xfId="0" applyNumberFormat="1" applyFont="1" applyFill="1" applyBorder="1" applyAlignment="1">
      <alignment horizontal="center" vertical="center"/>
    </xf>
    <xf numFmtId="176" fontId="22" fillId="0" borderId="39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10" xfId="0" applyFont="1" applyBorder="1">
      <alignment vertical="center"/>
    </xf>
    <xf numFmtId="0" fontId="25" fillId="0" borderId="10" xfId="0" applyFont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0" xfId="0" applyFont="1" applyBorder="1" applyAlignment="1">
      <alignment vertical="center" wrapText="1"/>
    </xf>
    <xf numFmtId="177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Fill="1" applyBorder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22" fillId="0" borderId="23" xfId="0" applyFont="1" applyBorder="1" applyAlignment="1">
      <alignment horizontal="right" vertical="center" wrapText="1"/>
    </xf>
    <xf numFmtId="0" fontId="22" fillId="0" borderId="24" xfId="0" applyFont="1" applyBorder="1" applyAlignment="1">
      <alignment horizontal="right" vertical="center"/>
    </xf>
    <xf numFmtId="0" fontId="22" fillId="0" borderId="25" xfId="0" applyFont="1" applyBorder="1" applyAlignment="1">
      <alignment horizontal="right" vertical="center"/>
    </xf>
    <xf numFmtId="0" fontId="22" fillId="0" borderId="26" xfId="0" applyFont="1" applyBorder="1" applyAlignment="1">
      <alignment horizontal="right" vertical="center"/>
    </xf>
    <xf numFmtId="0" fontId="21" fillId="17" borderId="12" xfId="0" applyFont="1" applyFill="1" applyBorder="1" applyAlignment="1">
      <alignment horizontal="center" vertical="center" wrapText="1"/>
    </xf>
    <xf numFmtId="0" fontId="21" fillId="17" borderId="27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1" fillId="17" borderId="11" xfId="0" applyFont="1" applyFill="1" applyBorder="1" applyAlignment="1">
      <alignment horizontal="center" vertical="center" wrapText="1"/>
    </xf>
    <xf numFmtId="0" fontId="21" fillId="17" borderId="22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1" fillId="17" borderId="10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 3" xfId="43"/>
    <cellStyle name="千分位" xfId="19" builtinId="3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件數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'101學年度'!#REF!</c:f>
              <c:numCache>
                <c:formatCode>g/"通""用""格""式"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'101學年度'!#REF!</c15:sqref>
                        </c15:formulaRef>
                      </c:ext>
                    </c:extLst>
                    <c:numCache>
                      <c:formatCode>g/"通""用""格""式"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3789280"/>
        <c:axId val="473785752"/>
      </c:barChart>
      <c:catAx>
        <c:axId val="473789280"/>
        <c:scaling>
          <c:orientation val="minMax"/>
        </c:scaling>
        <c:delete val="0"/>
        <c:axPos val="b"/>
        <c:numFmt formatCode="g/&quot;通&quot;&quot;用&quot;&quot;格&quot;&quot;式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73785752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47378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/&quot;通&quot;&quot;用&quot;&quot;格&quot;&quot;式&quot;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473789280"/>
        <c:crosses val="autoZero"/>
        <c:crossBetween val="between"/>
      </c:valAx>
      <c:spPr>
        <a:solidFill>
          <a:srgbClr val="C0C0C0"/>
        </a:solidFill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</xdr:row>
      <xdr:rowOff>238125</xdr:rowOff>
    </xdr:from>
    <xdr:to>
      <xdr:col>8</xdr:col>
      <xdr:colOff>0</xdr:colOff>
      <xdr:row>8</xdr:row>
      <xdr:rowOff>85725</xdr:rowOff>
    </xdr:to>
    <xdr:graphicFrame macro="">
      <xdr:nvGraphicFramePr>
        <xdr:cNvPr id="10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986;&#23416;&#20013;&#24515;/&#21508;&#38917;&#26371;&#35696;&#24037;&#20316;&#22577;&#21578;/&#34892;&#25919;&#26371;&#35696;/&#31185;&#25216;&#22823;&#23416;/&#31185;&#22823;&#31532;7&#27425;&#34892;&#25919;&#26371;&#35696;&#24037;&#20316;&#22577;&#21578;/ORDR&#29986;&#23416;&#26696;&#20214;&#34920;10004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9(1)"/>
      <sheetName val="99(2)"/>
      <sheetName val="99國科會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I21"/>
  <sheetViews>
    <sheetView tabSelected="1" view="pageBreakPreview" topLeftCell="A16" zoomScaleNormal="100" workbookViewId="0">
      <selection activeCell="M5" sqref="M5"/>
    </sheetView>
  </sheetViews>
  <sheetFormatPr defaultColWidth="9" defaultRowHeight="16.2"/>
  <cols>
    <col min="1" max="1" width="5.44140625" customWidth="1"/>
    <col min="2" max="2" width="15.77734375" customWidth="1"/>
    <col min="3" max="3" width="8.6640625" customWidth="1"/>
    <col min="4" max="4" width="10.21875" customWidth="1"/>
    <col min="5" max="5" width="8.44140625" customWidth="1"/>
    <col min="6" max="6" width="9.109375" customWidth="1"/>
    <col min="7" max="7" width="13.88671875" customWidth="1"/>
    <col min="8" max="8" width="10.88671875" customWidth="1"/>
    <col min="9" max="9" width="9.6640625" customWidth="1"/>
  </cols>
  <sheetData>
    <row r="1" spans="1:9" s="1" customFormat="1" ht="32.25" customHeight="1" thickBot="1">
      <c r="A1" s="127" t="s">
        <v>40</v>
      </c>
      <c r="B1" s="123" t="s">
        <v>0</v>
      </c>
      <c r="C1" s="123" t="s">
        <v>145</v>
      </c>
      <c r="D1" s="124"/>
      <c r="E1" s="123"/>
      <c r="F1" s="123"/>
      <c r="G1" s="124"/>
      <c r="H1" s="77" t="s">
        <v>146</v>
      </c>
      <c r="I1" s="34" t="s">
        <v>22</v>
      </c>
    </row>
    <row r="2" spans="1:9" ht="36.75" customHeight="1" thickTop="1">
      <c r="A2" s="128"/>
      <c r="B2" s="131"/>
      <c r="C2" s="35" t="s">
        <v>29</v>
      </c>
      <c r="D2" s="36" t="s">
        <v>19</v>
      </c>
      <c r="E2" s="37" t="s">
        <v>20</v>
      </c>
      <c r="F2" s="35" t="s">
        <v>21</v>
      </c>
      <c r="G2" s="36" t="s">
        <v>27</v>
      </c>
      <c r="H2" s="37" t="s">
        <v>23</v>
      </c>
      <c r="I2" s="38" t="s">
        <v>24</v>
      </c>
    </row>
    <row r="3" spans="1:9" ht="33" customHeight="1">
      <c r="A3" s="129" t="s">
        <v>25</v>
      </c>
      <c r="B3" s="13" t="s">
        <v>26</v>
      </c>
      <c r="C3" s="39">
        <v>7</v>
      </c>
      <c r="D3" s="100">
        <v>2</v>
      </c>
      <c r="E3" s="40">
        <f>D3-C3</f>
        <v>-5</v>
      </c>
      <c r="F3" s="101">
        <f>D3/C3</f>
        <v>0.2857142857142857</v>
      </c>
      <c r="G3" s="41">
        <f>SUM(財金系!K:K)</f>
        <v>150000</v>
      </c>
      <c r="H3" s="42">
        <v>3</v>
      </c>
      <c r="I3" s="43">
        <f>D3-H3</f>
        <v>-1</v>
      </c>
    </row>
    <row r="4" spans="1:9" ht="33" customHeight="1">
      <c r="A4" s="129"/>
      <c r="B4" s="13" t="s">
        <v>1</v>
      </c>
      <c r="C4" s="39">
        <v>13</v>
      </c>
      <c r="D4" s="100">
        <v>6</v>
      </c>
      <c r="E4" s="40">
        <f t="shared" ref="E4:E6" si="0">D4-C4</f>
        <v>-7</v>
      </c>
      <c r="F4" s="101">
        <f t="shared" ref="F4:F19" si="1">D4/C4</f>
        <v>0.46153846153846156</v>
      </c>
      <c r="G4" s="41">
        <f>SUM(資管系!J:J)</f>
        <v>450000</v>
      </c>
      <c r="H4" s="42">
        <v>12</v>
      </c>
      <c r="I4" s="43">
        <f t="shared" ref="I4:I19" si="2">D4-H4</f>
        <v>-6</v>
      </c>
    </row>
    <row r="5" spans="1:9" ht="33" customHeight="1">
      <c r="A5" s="129"/>
      <c r="B5" s="13" t="s">
        <v>2</v>
      </c>
      <c r="C5" s="44">
        <v>19</v>
      </c>
      <c r="D5" s="102">
        <v>8</v>
      </c>
      <c r="E5" s="40">
        <f t="shared" si="0"/>
        <v>-11</v>
      </c>
      <c r="F5" s="101">
        <f t="shared" si="1"/>
        <v>0.42105263157894735</v>
      </c>
      <c r="G5" s="41">
        <v>1691400</v>
      </c>
      <c r="H5" s="45">
        <v>13</v>
      </c>
      <c r="I5" s="43">
        <f t="shared" si="2"/>
        <v>-5</v>
      </c>
    </row>
    <row r="6" spans="1:9" ht="33" customHeight="1">
      <c r="A6" s="129"/>
      <c r="B6" s="13" t="s">
        <v>3</v>
      </c>
      <c r="C6" s="39">
        <v>17</v>
      </c>
      <c r="D6" s="100">
        <v>9</v>
      </c>
      <c r="E6" s="40">
        <f t="shared" si="0"/>
        <v>-8</v>
      </c>
      <c r="F6" s="101">
        <f t="shared" si="1"/>
        <v>0.52941176470588236</v>
      </c>
      <c r="G6" s="41">
        <f>SUM(行銷系!J:J)</f>
        <v>993500</v>
      </c>
      <c r="H6" s="42">
        <v>14</v>
      </c>
      <c r="I6" s="43">
        <f t="shared" si="2"/>
        <v>-5</v>
      </c>
    </row>
    <row r="7" spans="1:9" ht="33" customHeight="1" thickBot="1">
      <c r="A7" s="130"/>
      <c r="B7" s="46" t="s">
        <v>45</v>
      </c>
      <c r="C7" s="47">
        <v>7</v>
      </c>
      <c r="D7" s="103">
        <v>3</v>
      </c>
      <c r="E7" s="48">
        <f t="shared" ref="E7:E19" si="3">D7-C7</f>
        <v>-4</v>
      </c>
      <c r="F7" s="104">
        <f t="shared" si="1"/>
        <v>0.42857142857142855</v>
      </c>
      <c r="G7" s="49">
        <f>SUM(公管所!J:J)</f>
        <v>1264000</v>
      </c>
      <c r="H7" s="50">
        <v>2</v>
      </c>
      <c r="I7" s="51">
        <f t="shared" si="2"/>
        <v>1</v>
      </c>
    </row>
    <row r="8" spans="1:9" ht="33" customHeight="1">
      <c r="A8" s="132" t="s">
        <v>46</v>
      </c>
      <c r="B8" s="89" t="s">
        <v>31</v>
      </c>
      <c r="C8" s="90">
        <v>10</v>
      </c>
      <c r="D8" s="105">
        <v>2</v>
      </c>
      <c r="E8" s="91">
        <f>D8-C8</f>
        <v>-8</v>
      </c>
      <c r="F8" s="106">
        <f t="shared" si="1"/>
        <v>0.2</v>
      </c>
      <c r="G8" s="92">
        <f>SUM(視傳系!J:J)</f>
        <v>544000</v>
      </c>
      <c r="H8" s="93">
        <v>9</v>
      </c>
      <c r="I8" s="94">
        <f t="shared" si="2"/>
        <v>-7</v>
      </c>
    </row>
    <row r="9" spans="1:9" ht="33" customHeight="1">
      <c r="A9" s="133"/>
      <c r="B9" s="13" t="s">
        <v>32</v>
      </c>
      <c r="C9" s="39">
        <v>7</v>
      </c>
      <c r="D9" s="100">
        <v>6</v>
      </c>
      <c r="E9" s="40">
        <f>D9-C9</f>
        <v>-1</v>
      </c>
      <c r="F9" s="101">
        <f t="shared" si="1"/>
        <v>0.8571428571428571</v>
      </c>
      <c r="G9" s="41">
        <f>SUM(多動系!J:J)</f>
        <v>599400</v>
      </c>
      <c r="H9" s="42">
        <v>9</v>
      </c>
      <c r="I9" s="43">
        <f t="shared" si="2"/>
        <v>-3</v>
      </c>
    </row>
    <row r="10" spans="1:9" ht="33" customHeight="1">
      <c r="A10" s="133"/>
      <c r="B10" s="13" t="s">
        <v>33</v>
      </c>
      <c r="C10" s="39">
        <v>10</v>
      </c>
      <c r="D10" s="100">
        <v>5</v>
      </c>
      <c r="E10" s="40">
        <f t="shared" ref="E10:E11" si="4">D10-C10</f>
        <v>-5</v>
      </c>
      <c r="F10" s="101">
        <f t="shared" si="1"/>
        <v>0.5</v>
      </c>
      <c r="G10" s="41">
        <f>SUM(美造系!J:J)</f>
        <v>592500</v>
      </c>
      <c r="H10" s="42">
        <v>9</v>
      </c>
      <c r="I10" s="43">
        <f t="shared" si="2"/>
        <v>-4</v>
      </c>
    </row>
    <row r="11" spans="1:9" ht="33" customHeight="1">
      <c r="A11" s="133"/>
      <c r="B11" s="30" t="s">
        <v>43</v>
      </c>
      <c r="C11" s="39">
        <v>7</v>
      </c>
      <c r="D11" s="100">
        <v>7</v>
      </c>
      <c r="E11" s="40">
        <f t="shared" si="4"/>
        <v>0</v>
      </c>
      <c r="F11" s="101">
        <f t="shared" si="1"/>
        <v>1</v>
      </c>
      <c r="G11" s="41">
        <f>SUM(創設系!J:J)</f>
        <v>500526.31578947371</v>
      </c>
      <c r="H11" s="52">
        <v>11</v>
      </c>
      <c r="I11" s="43">
        <f t="shared" si="2"/>
        <v>-4</v>
      </c>
    </row>
    <row r="12" spans="1:9" ht="33" customHeight="1" thickBot="1">
      <c r="A12" s="134"/>
      <c r="B12" s="53" t="s">
        <v>44</v>
      </c>
      <c r="C12" s="54">
        <v>7</v>
      </c>
      <c r="D12" s="107">
        <v>3</v>
      </c>
      <c r="E12" s="55">
        <f>D12-C12</f>
        <v>-4</v>
      </c>
      <c r="F12" s="104">
        <f t="shared" si="1"/>
        <v>0.42857142857142855</v>
      </c>
      <c r="G12" s="59">
        <f>SUM(傳播系!J:J)</f>
        <v>500000</v>
      </c>
      <c r="H12" s="56">
        <v>0</v>
      </c>
      <c r="I12" s="51">
        <f t="shared" si="2"/>
        <v>3</v>
      </c>
    </row>
    <row r="13" spans="1:9" ht="33" customHeight="1">
      <c r="A13" s="132" t="s">
        <v>47</v>
      </c>
      <c r="B13" s="89" t="s">
        <v>30</v>
      </c>
      <c r="C13" s="90">
        <v>8</v>
      </c>
      <c r="D13" s="105">
        <v>4</v>
      </c>
      <c r="E13" s="91">
        <f t="shared" si="3"/>
        <v>-4</v>
      </c>
      <c r="F13" s="106">
        <f t="shared" si="1"/>
        <v>0.5</v>
      </c>
      <c r="G13" s="95">
        <f>SUM(應外系!J:J)</f>
        <v>200000</v>
      </c>
      <c r="H13" s="93">
        <v>3</v>
      </c>
      <c r="I13" s="94">
        <f t="shared" si="2"/>
        <v>1</v>
      </c>
    </row>
    <row r="14" spans="1:9" ht="33" customHeight="1">
      <c r="A14" s="133"/>
      <c r="B14" s="13" t="s">
        <v>34</v>
      </c>
      <c r="C14" s="39">
        <v>20</v>
      </c>
      <c r="D14" s="100">
        <v>8</v>
      </c>
      <c r="E14" s="40">
        <f t="shared" si="3"/>
        <v>-12</v>
      </c>
      <c r="F14" s="101">
        <f t="shared" si="1"/>
        <v>0.4</v>
      </c>
      <c r="G14" s="41">
        <f>SUM(觀餐系!J:J)</f>
        <v>859000</v>
      </c>
      <c r="H14" s="42">
        <v>14</v>
      </c>
      <c r="I14" s="43">
        <f t="shared" si="2"/>
        <v>-6</v>
      </c>
    </row>
    <row r="15" spans="1:9" ht="33" customHeight="1">
      <c r="A15" s="133"/>
      <c r="B15" s="13" t="s">
        <v>35</v>
      </c>
      <c r="C15" s="39">
        <v>10</v>
      </c>
      <c r="D15" s="100">
        <v>3</v>
      </c>
      <c r="E15" s="40">
        <f t="shared" si="3"/>
        <v>-7</v>
      </c>
      <c r="F15" s="101">
        <f t="shared" si="1"/>
        <v>0.3</v>
      </c>
      <c r="G15" s="41">
        <f>SUM(觀光系!J:J)</f>
        <v>1065000</v>
      </c>
      <c r="H15" s="42">
        <v>7</v>
      </c>
      <c r="I15" s="43">
        <f t="shared" si="2"/>
        <v>-4</v>
      </c>
    </row>
    <row r="16" spans="1:9" ht="33" customHeight="1" thickBot="1">
      <c r="A16" s="134"/>
      <c r="B16" s="53" t="s">
        <v>36</v>
      </c>
      <c r="C16" s="57">
        <v>8</v>
      </c>
      <c r="D16" s="108">
        <v>4</v>
      </c>
      <c r="E16" s="58">
        <f t="shared" si="3"/>
        <v>-4</v>
      </c>
      <c r="F16" s="104">
        <f t="shared" si="1"/>
        <v>0.5</v>
      </c>
      <c r="G16" s="59">
        <f>SUM(廚藝系!J:J)</f>
        <v>363600</v>
      </c>
      <c r="H16" s="66">
        <v>5</v>
      </c>
      <c r="I16" s="51">
        <f t="shared" si="2"/>
        <v>-1</v>
      </c>
    </row>
    <row r="17" spans="1:9" ht="33" customHeight="1">
      <c r="A17" s="135" t="s">
        <v>39</v>
      </c>
      <c r="B17" s="89" t="s">
        <v>37</v>
      </c>
      <c r="C17" s="96">
        <v>9</v>
      </c>
      <c r="D17" s="109">
        <v>11</v>
      </c>
      <c r="E17" s="97">
        <f>D17-C17</f>
        <v>2</v>
      </c>
      <c r="F17" s="106">
        <f t="shared" si="1"/>
        <v>1.2222222222222223</v>
      </c>
      <c r="G17" s="98">
        <f>SUM(生技系!J:J)</f>
        <v>1560512</v>
      </c>
      <c r="H17" s="99">
        <v>16</v>
      </c>
      <c r="I17" s="94">
        <f t="shared" si="2"/>
        <v>-5</v>
      </c>
    </row>
    <row r="18" spans="1:9" ht="33" customHeight="1">
      <c r="A18" s="129"/>
      <c r="B18" s="13" t="s">
        <v>38</v>
      </c>
      <c r="C18" s="39">
        <v>8</v>
      </c>
      <c r="D18" s="100">
        <v>11</v>
      </c>
      <c r="E18" s="40">
        <f>D18-C18</f>
        <v>3</v>
      </c>
      <c r="F18" s="101">
        <f t="shared" si="1"/>
        <v>1.375</v>
      </c>
      <c r="G18" s="41">
        <f>SUM(幼保系!J:J)</f>
        <v>5113994</v>
      </c>
      <c r="H18" s="42">
        <v>9</v>
      </c>
      <c r="I18" s="43">
        <f t="shared" si="2"/>
        <v>2</v>
      </c>
    </row>
    <row r="19" spans="1:9" ht="33" customHeight="1" thickBot="1">
      <c r="A19" s="130"/>
      <c r="B19" s="53" t="s">
        <v>48</v>
      </c>
      <c r="C19" s="57">
        <v>7</v>
      </c>
      <c r="D19" s="108">
        <v>0</v>
      </c>
      <c r="E19" s="58">
        <f t="shared" si="3"/>
        <v>-7</v>
      </c>
      <c r="F19" s="104">
        <f t="shared" si="1"/>
        <v>0</v>
      </c>
      <c r="G19" s="59">
        <f>SUM(運保系!J:J)</f>
        <v>0</v>
      </c>
      <c r="H19" s="66">
        <v>1</v>
      </c>
      <c r="I19" s="51">
        <f t="shared" si="2"/>
        <v>-1</v>
      </c>
    </row>
    <row r="20" spans="1:9" ht="33" customHeight="1" thickBot="1">
      <c r="A20" s="125" t="s">
        <v>4</v>
      </c>
      <c r="B20" s="126"/>
      <c r="C20" s="60">
        <f>SUM(C3:C19)</f>
        <v>174</v>
      </c>
      <c r="D20" s="110">
        <f>SUM(D3:D19)</f>
        <v>92</v>
      </c>
      <c r="E20" s="61"/>
      <c r="F20" s="62"/>
      <c r="G20" s="63">
        <f>SUM(G3:G19)</f>
        <v>16447432.315789474</v>
      </c>
      <c r="H20" s="64">
        <f>SUM(H3:H19)</f>
        <v>137</v>
      </c>
      <c r="I20" s="65"/>
    </row>
    <row r="21" spans="1:9" ht="44.25" customHeight="1" thickTop="1" thickBot="1">
      <c r="A21" s="119" t="s">
        <v>604</v>
      </c>
      <c r="B21" s="120"/>
      <c r="C21" s="120"/>
      <c r="D21" s="121"/>
      <c r="E21" s="120"/>
      <c r="F21" s="120"/>
      <c r="G21" s="121"/>
      <c r="H21" s="120"/>
      <c r="I21" s="122"/>
    </row>
  </sheetData>
  <mergeCells count="9">
    <mergeCell ref="A21:I21"/>
    <mergeCell ref="C1:G1"/>
    <mergeCell ref="A20:B20"/>
    <mergeCell ref="A1:A2"/>
    <mergeCell ref="A3:A7"/>
    <mergeCell ref="B1:B2"/>
    <mergeCell ref="A8:A12"/>
    <mergeCell ref="A13:A16"/>
    <mergeCell ref="A17:A19"/>
  </mergeCells>
  <phoneticPr fontId="18" type="noConversion"/>
  <pageMargins left="0.51181102362204722" right="0.43307086614173229" top="0.94488188976377963" bottom="0.98425196850393704" header="0.51181102362204722" footer="0.51181102362204722"/>
  <pageSetup paperSize="9" firstPageNumber="4294963191" orientation="portrait" r:id="rId1"/>
  <headerFooter alignWithMargins="0">
    <oddHeader>&amp;C&amp;"細明體,粗體"&amp;11 &amp;"微軟正黑體,粗體"103學年度各系產學合作計畫(科技部計畫)件數統計表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A4" zoomScaleNormal="100" workbookViewId="0">
      <selection activeCell="F3" sqref="F3"/>
    </sheetView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5" width="9" style="16"/>
    <col min="6" max="6" width="12.77734375" style="16" customWidth="1"/>
    <col min="7" max="7" width="10.664062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42.75" customHeight="1">
      <c r="A2" s="78">
        <v>104</v>
      </c>
      <c r="B2" s="79" t="s">
        <v>91</v>
      </c>
      <c r="C2" s="81" t="s">
        <v>92</v>
      </c>
      <c r="D2" s="80" t="s">
        <v>93</v>
      </c>
      <c r="E2" s="78" t="s">
        <v>53</v>
      </c>
      <c r="F2" s="79" t="s">
        <v>94</v>
      </c>
      <c r="G2" s="81" t="s">
        <v>55</v>
      </c>
      <c r="H2" s="79" t="s">
        <v>95</v>
      </c>
      <c r="I2" s="82"/>
      <c r="J2" s="83">
        <v>260000</v>
      </c>
      <c r="K2" s="83">
        <f t="shared" ref="K2" si="0">SUM(I2:J2)</f>
        <v>260000</v>
      </c>
      <c r="L2" s="83">
        <v>26000</v>
      </c>
      <c r="M2" s="78" t="s">
        <v>57</v>
      </c>
    </row>
    <row r="3" spans="1:13" ht="61.5" customHeight="1">
      <c r="A3" s="78">
        <v>104</v>
      </c>
      <c r="B3" s="79" t="s">
        <v>597</v>
      </c>
      <c r="C3" s="81" t="s">
        <v>598</v>
      </c>
      <c r="D3" s="78" t="s">
        <v>599</v>
      </c>
      <c r="E3" s="78" t="s">
        <v>600</v>
      </c>
      <c r="F3" s="79" t="s">
        <v>601</v>
      </c>
      <c r="G3" s="112">
        <v>1050806</v>
      </c>
      <c r="H3" s="79" t="s">
        <v>602</v>
      </c>
      <c r="I3" s="82"/>
      <c r="J3" s="83">
        <v>50000</v>
      </c>
      <c r="K3" s="83">
        <f t="shared" ref="K3" si="1">SUM(I3:J3)</f>
        <v>50000</v>
      </c>
      <c r="L3" s="83">
        <v>5000</v>
      </c>
      <c r="M3" s="78" t="s">
        <v>603</v>
      </c>
    </row>
    <row r="4" spans="1:13" ht="54.75" customHeight="1">
      <c r="A4" s="80">
        <v>104</v>
      </c>
      <c r="B4" s="79" t="s">
        <v>528</v>
      </c>
      <c r="C4" s="81" t="s">
        <v>529</v>
      </c>
      <c r="D4" s="80" t="s">
        <v>530</v>
      </c>
      <c r="E4" s="78" t="s">
        <v>53</v>
      </c>
      <c r="F4" s="79" t="s">
        <v>538</v>
      </c>
      <c r="G4" s="81" t="s">
        <v>525</v>
      </c>
      <c r="H4" s="81" t="s">
        <v>531</v>
      </c>
      <c r="I4" s="80">
        <v>140000</v>
      </c>
      <c r="J4" s="116">
        <v>35000</v>
      </c>
      <c r="K4" s="116">
        <v>175000</v>
      </c>
      <c r="L4" s="116">
        <v>15000</v>
      </c>
      <c r="M4" s="78" t="s">
        <v>481</v>
      </c>
    </row>
    <row r="5" spans="1:13" ht="54" customHeight="1">
      <c r="A5" s="80">
        <v>104</v>
      </c>
      <c r="B5" s="79" t="s">
        <v>532</v>
      </c>
      <c r="C5" s="81" t="s">
        <v>533</v>
      </c>
      <c r="D5" s="80" t="s">
        <v>534</v>
      </c>
      <c r="E5" s="78" t="s">
        <v>53</v>
      </c>
      <c r="F5" s="79" t="s">
        <v>539</v>
      </c>
      <c r="G5" s="81" t="s">
        <v>525</v>
      </c>
      <c r="H5" s="81" t="s">
        <v>531</v>
      </c>
      <c r="I5" s="80">
        <v>140000</v>
      </c>
      <c r="J5" s="116">
        <v>35000</v>
      </c>
      <c r="K5" s="116">
        <v>175000</v>
      </c>
      <c r="L5" s="116">
        <v>6000</v>
      </c>
      <c r="M5" s="78" t="s">
        <v>481</v>
      </c>
    </row>
    <row r="6" spans="1:13" ht="57" customHeight="1">
      <c r="A6" s="80">
        <v>104</v>
      </c>
      <c r="B6" s="79">
        <v>16010251</v>
      </c>
      <c r="C6" s="81" t="s">
        <v>535</v>
      </c>
      <c r="D6" s="80" t="s">
        <v>536</v>
      </c>
      <c r="E6" s="78" t="s">
        <v>53</v>
      </c>
      <c r="F6" s="79" t="s">
        <v>540</v>
      </c>
      <c r="G6" s="81" t="s">
        <v>525</v>
      </c>
      <c r="H6" s="81" t="s">
        <v>531</v>
      </c>
      <c r="I6" s="80">
        <v>185000</v>
      </c>
      <c r="J6" s="116">
        <v>9736.8421052631747</v>
      </c>
      <c r="K6" s="116">
        <v>194736.84210526317</v>
      </c>
      <c r="L6" s="116">
        <v>6000</v>
      </c>
      <c r="M6" s="78" t="s">
        <v>481</v>
      </c>
    </row>
    <row r="7" spans="1:13" ht="79.5" customHeight="1">
      <c r="A7" s="80">
        <v>104</v>
      </c>
      <c r="B7" s="79">
        <v>16010249</v>
      </c>
      <c r="C7" s="81" t="s">
        <v>537</v>
      </c>
      <c r="D7" s="80" t="s">
        <v>536</v>
      </c>
      <c r="E7" s="78" t="s">
        <v>53</v>
      </c>
      <c r="F7" s="79" t="s">
        <v>541</v>
      </c>
      <c r="G7" s="81" t="s">
        <v>525</v>
      </c>
      <c r="H7" s="81" t="s">
        <v>531</v>
      </c>
      <c r="I7" s="80">
        <v>205000</v>
      </c>
      <c r="J7" s="116">
        <v>10789.473684210534</v>
      </c>
      <c r="K7" s="116">
        <v>215789.47368421053</v>
      </c>
      <c r="L7" s="116">
        <v>6000</v>
      </c>
      <c r="M7" s="78" t="s">
        <v>481</v>
      </c>
    </row>
    <row r="8" spans="1:13" ht="57" customHeight="1">
      <c r="A8" s="78">
        <v>104</v>
      </c>
      <c r="B8" s="79" t="s">
        <v>565</v>
      </c>
      <c r="C8" s="81" t="s">
        <v>566</v>
      </c>
      <c r="D8" s="80" t="s">
        <v>567</v>
      </c>
      <c r="E8" s="78" t="s">
        <v>552</v>
      </c>
      <c r="F8" s="79" t="s">
        <v>568</v>
      </c>
      <c r="G8" s="80" t="s">
        <v>569</v>
      </c>
      <c r="H8" s="79" t="s">
        <v>570</v>
      </c>
      <c r="I8" s="82"/>
      <c r="J8" s="83">
        <v>100000</v>
      </c>
      <c r="K8" s="83">
        <f t="shared" ref="K8" si="2">SUM(I8:J8)</f>
        <v>100000</v>
      </c>
      <c r="L8" s="83">
        <v>10000</v>
      </c>
      <c r="M8" s="78" t="s">
        <v>465</v>
      </c>
    </row>
    <row r="9" spans="1:13" ht="61.5" customHeight="1">
      <c r="A9" s="67"/>
      <c r="B9" s="72"/>
      <c r="C9" s="73"/>
      <c r="D9" s="72"/>
      <c r="E9" s="11"/>
      <c r="F9" s="73"/>
      <c r="G9" s="73"/>
      <c r="H9" s="73"/>
      <c r="I9" s="74"/>
      <c r="J9" s="75"/>
      <c r="K9" s="71"/>
      <c r="L9" s="12"/>
      <c r="M9" s="67"/>
    </row>
    <row r="10" spans="1:13" ht="54" customHeight="1">
      <c r="A10" s="67"/>
      <c r="B10" s="72"/>
      <c r="C10" s="73"/>
      <c r="D10" s="72"/>
      <c r="E10" s="11"/>
      <c r="F10" s="73"/>
      <c r="G10" s="73"/>
      <c r="H10" s="73"/>
      <c r="I10" s="74"/>
      <c r="J10" s="75"/>
      <c r="K10" s="71"/>
      <c r="L10" s="12"/>
      <c r="M10" s="67"/>
    </row>
    <row r="11" spans="1:13" ht="48.75" customHeight="1">
      <c r="A11" s="67"/>
      <c r="B11" s="72"/>
      <c r="C11" s="73"/>
      <c r="D11" s="72"/>
      <c r="E11" s="11"/>
      <c r="F11" s="73"/>
      <c r="G11" s="73"/>
      <c r="H11" s="73"/>
      <c r="I11" s="74"/>
      <c r="J11" s="75"/>
      <c r="K11" s="71"/>
      <c r="L11" s="12"/>
      <c r="M11" s="67"/>
    </row>
    <row r="12" spans="1:13" ht="60" customHeight="1">
      <c r="A12" s="67"/>
      <c r="B12" s="72"/>
      <c r="C12" s="73"/>
      <c r="D12" s="72"/>
      <c r="E12" s="11"/>
      <c r="F12" s="73"/>
      <c r="G12" s="73"/>
      <c r="H12" s="73"/>
      <c r="I12" s="74"/>
      <c r="J12" s="75"/>
      <c r="K12" s="71"/>
      <c r="L12" s="12"/>
      <c r="M12" s="67"/>
    </row>
    <row r="13" spans="1:13" ht="53.25" customHeight="1">
      <c r="A13" s="67"/>
      <c r="B13" s="72"/>
      <c r="C13" s="73"/>
      <c r="D13" s="72"/>
      <c r="E13" s="11"/>
      <c r="F13" s="73"/>
      <c r="G13" s="73"/>
      <c r="H13" s="73"/>
      <c r="I13" s="74"/>
      <c r="J13" s="75"/>
      <c r="K13" s="71"/>
      <c r="L13" s="15"/>
      <c r="M13" s="67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view="pageBreakPreview" zoomScaleNormal="100" workbookViewId="0"/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4" width="10.33203125" style="16" customWidth="1"/>
    <col min="5" max="5" width="9" style="16"/>
    <col min="6" max="6" width="12.77734375" style="16" customWidth="1"/>
    <col min="7" max="7" width="12.10937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67.5" customHeight="1">
      <c r="A2" s="78">
        <v>104</v>
      </c>
      <c r="B2" s="79" t="s">
        <v>355</v>
      </c>
      <c r="C2" s="81" t="s">
        <v>356</v>
      </c>
      <c r="D2" s="80" t="s">
        <v>357</v>
      </c>
      <c r="E2" s="78" t="s">
        <v>350</v>
      </c>
      <c r="F2" s="79" t="s">
        <v>358</v>
      </c>
      <c r="G2" s="81" t="s">
        <v>359</v>
      </c>
      <c r="H2" s="79" t="s">
        <v>360</v>
      </c>
      <c r="I2" s="82"/>
      <c r="J2" s="83">
        <v>50000</v>
      </c>
      <c r="K2" s="83">
        <f t="shared" ref="K2:K3" si="0">SUM(I2:J2)</f>
        <v>50000</v>
      </c>
      <c r="L2" s="83">
        <v>5000</v>
      </c>
      <c r="M2" s="78" t="s">
        <v>361</v>
      </c>
    </row>
    <row r="3" spans="1:13" ht="65.25" customHeight="1">
      <c r="A3" s="78">
        <v>104</v>
      </c>
      <c r="B3" s="79" t="s">
        <v>362</v>
      </c>
      <c r="C3" s="81" t="s">
        <v>363</v>
      </c>
      <c r="D3" s="80" t="s">
        <v>357</v>
      </c>
      <c r="E3" s="78" t="s">
        <v>350</v>
      </c>
      <c r="F3" s="79" t="s">
        <v>358</v>
      </c>
      <c r="G3" s="81" t="s">
        <v>359</v>
      </c>
      <c r="H3" s="79" t="s">
        <v>360</v>
      </c>
      <c r="I3" s="82"/>
      <c r="J3" s="83">
        <v>50000</v>
      </c>
      <c r="K3" s="83">
        <f t="shared" si="0"/>
        <v>50000</v>
      </c>
      <c r="L3" s="83">
        <v>5000</v>
      </c>
      <c r="M3" s="78" t="s">
        <v>361</v>
      </c>
    </row>
    <row r="4" spans="1:13" ht="83.25" customHeight="1">
      <c r="A4" s="85">
        <v>104</v>
      </c>
      <c r="B4" s="79" t="s">
        <v>542</v>
      </c>
      <c r="C4" s="86" t="s">
        <v>543</v>
      </c>
      <c r="D4" s="85" t="s">
        <v>544</v>
      </c>
      <c r="E4" s="85" t="s">
        <v>8</v>
      </c>
      <c r="F4" s="88" t="s">
        <v>545</v>
      </c>
      <c r="G4" s="85" t="s">
        <v>546</v>
      </c>
      <c r="H4" s="86" t="s">
        <v>547</v>
      </c>
      <c r="I4" s="117"/>
      <c r="J4" s="87">
        <v>400000</v>
      </c>
      <c r="K4" s="87">
        <v>400000</v>
      </c>
      <c r="L4" s="87">
        <v>0</v>
      </c>
      <c r="M4" s="118" t="s">
        <v>548</v>
      </c>
    </row>
    <row r="5" spans="1:13" ht="91.5" customHeight="1">
      <c r="A5" s="8"/>
      <c r="B5" s="9"/>
      <c r="C5" s="10"/>
      <c r="D5" s="8"/>
      <c r="E5" s="8"/>
      <c r="F5" s="10"/>
      <c r="G5" s="8"/>
      <c r="H5" s="10"/>
      <c r="I5" s="11"/>
      <c r="J5" s="12"/>
      <c r="K5" s="12"/>
      <c r="L5" s="12"/>
      <c r="M5" s="13"/>
    </row>
    <row r="6" spans="1:13" ht="60" customHeight="1">
      <c r="A6" s="8"/>
      <c r="B6" s="9"/>
      <c r="C6" s="10"/>
      <c r="D6" s="8"/>
      <c r="E6" s="8"/>
      <c r="F6" s="10"/>
      <c r="G6" s="8"/>
      <c r="H6" s="10"/>
      <c r="I6" s="11"/>
      <c r="J6" s="12"/>
      <c r="K6" s="12"/>
      <c r="L6" s="12"/>
      <c r="M6" s="13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view="pageBreakPreview" zoomScaleNormal="100" workbookViewId="0">
      <selection activeCell="F3" sqref="F3"/>
    </sheetView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5" width="9" style="16"/>
    <col min="6" max="6" width="12.77734375" style="16" customWidth="1"/>
    <col min="7" max="7" width="13.10937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78" customHeight="1">
      <c r="A2" s="78">
        <v>104</v>
      </c>
      <c r="B2" s="79" t="s">
        <v>237</v>
      </c>
      <c r="C2" s="81" t="s">
        <v>238</v>
      </c>
      <c r="D2" s="80" t="s">
        <v>239</v>
      </c>
      <c r="E2" s="78" t="s">
        <v>240</v>
      </c>
      <c r="F2" s="79" t="s">
        <v>241</v>
      </c>
      <c r="G2" s="81" t="s">
        <v>242</v>
      </c>
      <c r="H2" s="79" t="s">
        <v>243</v>
      </c>
      <c r="I2" s="82"/>
      <c r="J2" s="83">
        <v>50000</v>
      </c>
      <c r="K2" s="83">
        <f t="shared" ref="K2:K4" si="0">SUM(I2:J2)</f>
        <v>50000</v>
      </c>
      <c r="L2" s="83">
        <v>5000</v>
      </c>
      <c r="M2" s="78" t="s">
        <v>244</v>
      </c>
    </row>
    <row r="3" spans="1:13" ht="63" customHeight="1">
      <c r="A3" s="78">
        <v>104</v>
      </c>
      <c r="B3" s="79" t="s">
        <v>458</v>
      </c>
      <c r="C3" s="81" t="s">
        <v>459</v>
      </c>
      <c r="D3" s="80" t="s">
        <v>460</v>
      </c>
      <c r="E3" s="78" t="s">
        <v>461</v>
      </c>
      <c r="F3" s="79" t="s">
        <v>462</v>
      </c>
      <c r="G3" s="81" t="s">
        <v>463</v>
      </c>
      <c r="H3" s="79" t="s">
        <v>464</v>
      </c>
      <c r="I3" s="82"/>
      <c r="J3" s="83">
        <v>50000</v>
      </c>
      <c r="K3" s="83">
        <f t="shared" si="0"/>
        <v>50000</v>
      </c>
      <c r="L3" s="83">
        <v>5000</v>
      </c>
      <c r="M3" s="78" t="s">
        <v>465</v>
      </c>
    </row>
    <row r="4" spans="1:13" ht="83.25" customHeight="1">
      <c r="A4" s="78">
        <v>104</v>
      </c>
      <c r="B4" s="79" t="s">
        <v>466</v>
      </c>
      <c r="C4" s="81" t="s">
        <v>467</v>
      </c>
      <c r="D4" s="80" t="s">
        <v>468</v>
      </c>
      <c r="E4" s="78" t="s">
        <v>461</v>
      </c>
      <c r="F4" s="79" t="s">
        <v>605</v>
      </c>
      <c r="G4" s="81" t="s">
        <v>469</v>
      </c>
      <c r="H4" s="79" t="s">
        <v>464</v>
      </c>
      <c r="I4" s="82"/>
      <c r="J4" s="83">
        <v>50000</v>
      </c>
      <c r="K4" s="83">
        <f t="shared" si="0"/>
        <v>50000</v>
      </c>
      <c r="L4" s="83">
        <v>5000</v>
      </c>
      <c r="M4" s="78" t="s">
        <v>465</v>
      </c>
    </row>
    <row r="5" spans="1:13" ht="60" customHeight="1">
      <c r="A5" s="78">
        <v>104</v>
      </c>
      <c r="B5" s="79" t="s">
        <v>560</v>
      </c>
      <c r="C5" s="81" t="s">
        <v>561</v>
      </c>
      <c r="D5" s="80" t="s">
        <v>562</v>
      </c>
      <c r="E5" s="78" t="s">
        <v>552</v>
      </c>
      <c r="F5" s="79" t="s">
        <v>563</v>
      </c>
      <c r="G5" s="80" t="s">
        <v>564</v>
      </c>
      <c r="H5" s="79" t="s">
        <v>464</v>
      </c>
      <c r="I5" s="82"/>
      <c r="J5" s="83">
        <v>50000</v>
      </c>
      <c r="K5" s="83">
        <f t="shared" ref="K5" si="1">SUM(I5:J5)</f>
        <v>50000</v>
      </c>
      <c r="L5" s="83">
        <v>5000</v>
      </c>
      <c r="M5" s="78" t="s">
        <v>465</v>
      </c>
    </row>
    <row r="6" spans="1:13" ht="69.75" customHeight="1">
      <c r="A6" s="8"/>
      <c r="B6" s="9"/>
      <c r="C6" s="10"/>
      <c r="D6" s="8"/>
      <c r="E6" s="8"/>
      <c r="F6" s="10"/>
      <c r="G6" s="8"/>
      <c r="H6" s="10"/>
      <c r="I6" s="11"/>
      <c r="J6" s="12"/>
      <c r="K6" s="12"/>
      <c r="L6" s="12"/>
      <c r="M6" s="13"/>
    </row>
    <row r="7" spans="1:13" ht="72" customHeight="1">
      <c r="A7" s="8"/>
      <c r="B7" s="9"/>
      <c r="C7" s="10"/>
      <c r="D7" s="8"/>
      <c r="E7" s="8"/>
      <c r="F7" s="10"/>
      <c r="G7" s="8"/>
      <c r="H7" s="10"/>
      <c r="I7" s="11"/>
      <c r="J7" s="12"/>
      <c r="K7" s="12"/>
      <c r="L7" s="12"/>
      <c r="M7" s="13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view="pageBreakPreview" zoomScaleNormal="100" workbookViewId="0"/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5" width="9" style="16"/>
    <col min="6" max="6" width="12.77734375" style="16" customWidth="1"/>
    <col min="7" max="7" width="10.8867187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68.25" customHeight="1">
      <c r="A2" s="84">
        <v>104</v>
      </c>
      <c r="B2" s="88" t="s">
        <v>135</v>
      </c>
      <c r="C2" s="81" t="s">
        <v>136</v>
      </c>
      <c r="D2" s="85" t="s">
        <v>137</v>
      </c>
      <c r="E2" s="85" t="s">
        <v>173</v>
      </c>
      <c r="F2" s="80" t="s">
        <v>125</v>
      </c>
      <c r="G2" s="80" t="s">
        <v>65</v>
      </c>
      <c r="H2" s="86" t="s">
        <v>138</v>
      </c>
      <c r="I2" s="18"/>
      <c r="J2" s="87">
        <v>409000</v>
      </c>
      <c r="K2" s="87">
        <v>409000</v>
      </c>
      <c r="L2" s="87">
        <v>21000</v>
      </c>
      <c r="M2" s="80" t="s">
        <v>174</v>
      </c>
    </row>
    <row r="3" spans="1:13" ht="57" customHeight="1">
      <c r="A3" s="78">
        <v>104</v>
      </c>
      <c r="B3" s="79" t="s">
        <v>405</v>
      </c>
      <c r="C3" s="81" t="s">
        <v>406</v>
      </c>
      <c r="D3" s="80" t="s">
        <v>407</v>
      </c>
      <c r="E3" s="78" t="s">
        <v>394</v>
      </c>
      <c r="F3" s="79" t="s">
        <v>408</v>
      </c>
      <c r="G3" s="80" t="s">
        <v>409</v>
      </c>
      <c r="H3" s="79" t="s">
        <v>410</v>
      </c>
      <c r="I3" s="82"/>
      <c r="J3" s="83">
        <v>50000</v>
      </c>
      <c r="K3" s="83">
        <f t="shared" ref="K3:K4" si="0">SUM(I3:J3)</f>
        <v>50000</v>
      </c>
      <c r="L3" s="83">
        <v>5000</v>
      </c>
      <c r="M3" s="78" t="s">
        <v>398</v>
      </c>
    </row>
    <row r="4" spans="1:13" ht="57.75" customHeight="1">
      <c r="A4" s="78">
        <v>104</v>
      </c>
      <c r="B4" s="79" t="s">
        <v>494</v>
      </c>
      <c r="C4" s="81" t="s">
        <v>495</v>
      </c>
      <c r="D4" s="80" t="s">
        <v>496</v>
      </c>
      <c r="E4" s="80" t="s">
        <v>461</v>
      </c>
      <c r="F4" s="79" t="s">
        <v>497</v>
      </c>
      <c r="G4" s="81" t="s">
        <v>498</v>
      </c>
      <c r="H4" s="79" t="s">
        <v>499</v>
      </c>
      <c r="I4" s="82"/>
      <c r="J4" s="83">
        <v>50000</v>
      </c>
      <c r="K4" s="83">
        <f t="shared" si="0"/>
        <v>50000</v>
      </c>
      <c r="L4" s="83">
        <v>5000</v>
      </c>
      <c r="M4" s="78" t="s">
        <v>465</v>
      </c>
    </row>
    <row r="5" spans="1:13" ht="75" customHeight="1">
      <c r="A5" s="78">
        <v>104</v>
      </c>
      <c r="B5" s="79" t="s">
        <v>591</v>
      </c>
      <c r="C5" s="81" t="s">
        <v>592</v>
      </c>
      <c r="D5" s="80" t="s">
        <v>593</v>
      </c>
      <c r="E5" s="80" t="s">
        <v>552</v>
      </c>
      <c r="F5" s="79" t="s">
        <v>594</v>
      </c>
      <c r="G5" s="81" t="s">
        <v>595</v>
      </c>
      <c r="H5" s="79" t="s">
        <v>596</v>
      </c>
      <c r="I5" s="82"/>
      <c r="J5" s="83">
        <v>100000</v>
      </c>
      <c r="K5" s="83">
        <f>SUM(I5:J5)</f>
        <v>100000</v>
      </c>
      <c r="L5" s="83">
        <v>10000</v>
      </c>
      <c r="M5" s="78" t="s">
        <v>556</v>
      </c>
    </row>
    <row r="6" spans="1:13" ht="43.5" customHeight="1">
      <c r="A6" s="78">
        <v>104</v>
      </c>
      <c r="B6" s="79" t="s">
        <v>577</v>
      </c>
      <c r="C6" s="81" t="s">
        <v>578</v>
      </c>
      <c r="D6" s="80" t="s">
        <v>579</v>
      </c>
      <c r="E6" s="78" t="s">
        <v>552</v>
      </c>
      <c r="F6" s="79" t="s">
        <v>580</v>
      </c>
      <c r="G6" s="81" t="s">
        <v>581</v>
      </c>
      <c r="H6" s="79" t="s">
        <v>555</v>
      </c>
      <c r="I6" s="82"/>
      <c r="J6" s="83">
        <v>50000</v>
      </c>
      <c r="K6" s="83">
        <f t="shared" ref="K6:K7" si="1">SUM(I6:J6)</f>
        <v>50000</v>
      </c>
      <c r="L6" s="83">
        <v>5000</v>
      </c>
      <c r="M6" s="78" t="s">
        <v>465</v>
      </c>
    </row>
    <row r="7" spans="1:13" ht="36.75" customHeight="1">
      <c r="A7" s="78">
        <v>104</v>
      </c>
      <c r="B7" s="79" t="s">
        <v>582</v>
      </c>
      <c r="C7" s="81" t="s">
        <v>583</v>
      </c>
      <c r="D7" s="80" t="s">
        <v>579</v>
      </c>
      <c r="E7" s="78" t="s">
        <v>552</v>
      </c>
      <c r="F7" s="79" t="s">
        <v>584</v>
      </c>
      <c r="G7" s="80" t="s">
        <v>585</v>
      </c>
      <c r="H7" s="79" t="s">
        <v>555</v>
      </c>
      <c r="I7" s="82"/>
      <c r="J7" s="83">
        <v>50000</v>
      </c>
      <c r="K7" s="83">
        <f t="shared" si="1"/>
        <v>50000</v>
      </c>
      <c r="L7" s="83">
        <v>5000</v>
      </c>
      <c r="M7" s="78" t="s">
        <v>465</v>
      </c>
    </row>
    <row r="8" spans="1:13" ht="50.25" customHeight="1">
      <c r="A8" s="78">
        <v>104</v>
      </c>
      <c r="B8" s="79" t="s">
        <v>549</v>
      </c>
      <c r="C8" s="81" t="s">
        <v>550</v>
      </c>
      <c r="D8" s="78" t="s">
        <v>551</v>
      </c>
      <c r="E8" s="78" t="s">
        <v>552</v>
      </c>
      <c r="F8" s="79" t="s">
        <v>553</v>
      </c>
      <c r="G8" s="80" t="s">
        <v>554</v>
      </c>
      <c r="H8" s="79" t="s">
        <v>555</v>
      </c>
      <c r="I8" s="82"/>
      <c r="J8" s="83">
        <v>50000</v>
      </c>
      <c r="K8" s="83">
        <f t="shared" ref="K8:K9" si="2">SUM(I8:J8)</f>
        <v>50000</v>
      </c>
      <c r="L8" s="83">
        <v>5000</v>
      </c>
      <c r="M8" s="78" t="s">
        <v>556</v>
      </c>
    </row>
    <row r="9" spans="1:13" ht="53.25" customHeight="1">
      <c r="A9" s="78">
        <v>104</v>
      </c>
      <c r="B9" s="79" t="s">
        <v>557</v>
      </c>
      <c r="C9" s="81" t="s">
        <v>558</v>
      </c>
      <c r="D9" s="78" t="s">
        <v>551</v>
      </c>
      <c r="E9" s="78" t="s">
        <v>552</v>
      </c>
      <c r="F9" s="79" t="s">
        <v>559</v>
      </c>
      <c r="G9" s="81" t="s">
        <v>554</v>
      </c>
      <c r="H9" s="79" t="s">
        <v>555</v>
      </c>
      <c r="I9" s="82"/>
      <c r="J9" s="83">
        <v>100000</v>
      </c>
      <c r="K9" s="83">
        <f t="shared" si="2"/>
        <v>100000</v>
      </c>
      <c r="L9" s="83">
        <v>10000</v>
      </c>
      <c r="M9" s="78" t="s">
        <v>556</v>
      </c>
    </row>
    <row r="10" spans="1:13" ht="92.25" customHeight="1">
      <c r="A10" s="67"/>
      <c r="B10" s="9"/>
      <c r="C10" s="69"/>
      <c r="D10" s="25"/>
      <c r="E10" s="67"/>
      <c r="F10" s="68"/>
      <c r="G10" s="69"/>
      <c r="H10" s="9"/>
      <c r="I10" s="70"/>
      <c r="J10" s="71"/>
      <c r="K10" s="71"/>
      <c r="L10" s="71"/>
      <c r="M10" s="67"/>
    </row>
    <row r="11" spans="1:13" ht="57" customHeight="1">
      <c r="A11" s="67"/>
      <c r="B11" s="9"/>
      <c r="C11" s="69"/>
      <c r="D11" s="25"/>
      <c r="E11" s="67"/>
      <c r="F11" s="9"/>
      <c r="G11" s="69"/>
      <c r="H11" s="9"/>
      <c r="I11" s="70"/>
      <c r="J11" s="71"/>
      <c r="K11" s="71"/>
      <c r="L11" s="71"/>
      <c r="M11" s="67"/>
    </row>
    <row r="12" spans="1:13" ht="55.5" customHeight="1">
      <c r="A12" s="67"/>
      <c r="B12" s="9"/>
      <c r="C12" s="69"/>
      <c r="D12" s="25"/>
      <c r="E12" s="67"/>
      <c r="F12" s="68"/>
      <c r="G12" s="69"/>
      <c r="H12" s="9"/>
      <c r="I12" s="70"/>
      <c r="J12" s="71"/>
      <c r="K12" s="71"/>
      <c r="L12" s="71"/>
      <c r="M12" s="67"/>
    </row>
    <row r="13" spans="1:13" ht="66" customHeight="1">
      <c r="A13" s="67"/>
      <c r="B13" s="9"/>
      <c r="C13" s="69"/>
      <c r="D13" s="25"/>
      <c r="E13" s="11"/>
      <c r="F13" s="9"/>
      <c r="G13" s="69"/>
      <c r="H13" s="9"/>
      <c r="I13" s="70"/>
      <c r="J13" s="71"/>
      <c r="K13" s="71"/>
      <c r="L13" s="71"/>
      <c r="M13" s="67"/>
    </row>
    <row r="14" spans="1:13" ht="79.5" customHeight="1">
      <c r="A14" s="67"/>
      <c r="B14" s="9"/>
      <c r="C14" s="69"/>
      <c r="D14" s="25"/>
      <c r="E14" s="11"/>
      <c r="F14" s="68"/>
      <c r="G14" s="69"/>
      <c r="H14" s="9"/>
      <c r="I14" s="70"/>
      <c r="J14" s="71"/>
      <c r="K14" s="71"/>
      <c r="L14" s="71"/>
      <c r="M14" s="67"/>
    </row>
    <row r="15" spans="1:13" ht="80.25" customHeight="1">
      <c r="A15" s="67"/>
      <c r="B15" s="9"/>
      <c r="C15" s="69"/>
      <c r="D15" s="25"/>
      <c r="E15" s="11"/>
      <c r="F15" s="9"/>
      <c r="G15" s="69"/>
      <c r="H15" s="9"/>
      <c r="I15" s="70"/>
      <c r="J15" s="71"/>
      <c r="K15" s="71"/>
      <c r="L15" s="71"/>
      <c r="M15" s="67"/>
    </row>
    <row r="16" spans="1:13" ht="93" customHeight="1">
      <c r="A16" s="67"/>
      <c r="B16" s="9"/>
      <c r="C16" s="69"/>
      <c r="D16" s="25"/>
      <c r="E16" s="11"/>
      <c r="F16" s="9"/>
      <c r="G16" s="69"/>
      <c r="H16" s="9"/>
      <c r="I16" s="70"/>
      <c r="J16" s="71"/>
      <c r="K16" s="71"/>
      <c r="L16" s="71"/>
      <c r="M16" s="67"/>
    </row>
    <row r="17" spans="1:13" ht="67.5" customHeight="1">
      <c r="A17" s="67"/>
      <c r="B17" s="9"/>
      <c r="C17" s="69"/>
      <c r="D17" s="25"/>
      <c r="E17" s="11"/>
      <c r="F17" s="9"/>
      <c r="G17" s="69"/>
      <c r="H17" s="9"/>
      <c r="I17" s="70"/>
      <c r="J17" s="71"/>
      <c r="K17" s="71"/>
      <c r="L17" s="71"/>
      <c r="M17" s="67"/>
    </row>
    <row r="18" spans="1:13" ht="90" customHeight="1">
      <c r="A18" s="8"/>
      <c r="B18" s="9"/>
      <c r="C18" s="10"/>
      <c r="D18" s="8"/>
      <c r="E18" s="8"/>
      <c r="F18" s="10"/>
      <c r="G18" s="8"/>
      <c r="H18" s="10"/>
      <c r="I18" s="11"/>
      <c r="J18" s="12"/>
      <c r="K18" s="12"/>
      <c r="L18" s="12"/>
      <c r="M18" s="13"/>
    </row>
    <row r="19" spans="1:13" ht="69.75" customHeight="1">
      <c r="A19" s="8"/>
      <c r="B19" s="9"/>
      <c r="C19" s="10"/>
      <c r="D19" s="8"/>
      <c r="E19" s="8"/>
      <c r="F19" s="10"/>
      <c r="G19" s="8"/>
      <c r="H19" s="10"/>
      <c r="I19" s="11"/>
      <c r="J19" s="12"/>
      <c r="K19" s="12"/>
      <c r="L19" s="12"/>
      <c r="M19" s="13"/>
    </row>
    <row r="20" spans="1:13" ht="72.75" customHeight="1">
      <c r="A20" s="8"/>
      <c r="B20" s="9"/>
      <c r="C20" s="10"/>
      <c r="D20" s="8"/>
      <c r="E20" s="8"/>
      <c r="F20" s="10"/>
      <c r="G20" s="8"/>
      <c r="H20" s="10"/>
      <c r="I20" s="11"/>
      <c r="J20" s="12"/>
      <c r="K20" s="12"/>
      <c r="L20" s="12"/>
      <c r="M20" s="13"/>
    </row>
    <row r="21" spans="1:13" ht="112.5" customHeight="1">
      <c r="A21" s="8"/>
      <c r="B21" s="9"/>
      <c r="C21" s="10"/>
      <c r="D21" s="8"/>
      <c r="E21" s="8"/>
      <c r="F21" s="10"/>
      <c r="G21" s="8"/>
      <c r="H21" s="10"/>
      <c r="I21" s="11"/>
      <c r="J21" s="12"/>
      <c r="K21" s="12"/>
      <c r="L21" s="12"/>
      <c r="M21" s="13"/>
    </row>
    <row r="22" spans="1:13" ht="103.5" customHeight="1">
      <c r="A22" s="8"/>
      <c r="B22" s="9"/>
      <c r="C22" s="10"/>
      <c r="D22" s="8"/>
      <c r="E22" s="8"/>
      <c r="F22" s="10"/>
      <c r="G22" s="8"/>
      <c r="H22" s="10"/>
      <c r="I22" s="11"/>
      <c r="J22" s="12"/>
      <c r="K22" s="12"/>
      <c r="L22" s="12"/>
      <c r="M22" s="13"/>
    </row>
    <row r="23" spans="1:13" ht="54.75" customHeight="1">
      <c r="A23" s="17"/>
      <c r="B23" s="32"/>
      <c r="C23" s="24"/>
      <c r="D23" s="26"/>
      <c r="E23" s="17"/>
      <c r="F23" s="27"/>
      <c r="G23" s="17"/>
      <c r="H23" s="27"/>
      <c r="I23" s="28"/>
      <c r="J23" s="29"/>
      <c r="K23" s="29"/>
      <c r="L23" s="29"/>
      <c r="M23" s="30"/>
    </row>
    <row r="24" spans="1:13" ht="105" customHeight="1">
      <c r="A24" s="8"/>
      <c r="B24" s="9"/>
      <c r="C24" s="10"/>
      <c r="D24" s="8"/>
      <c r="E24" s="8"/>
      <c r="F24" s="27"/>
      <c r="G24" s="8"/>
      <c r="H24" s="10"/>
      <c r="I24" s="11"/>
      <c r="J24" s="12"/>
      <c r="K24" s="12"/>
      <c r="L24" s="12"/>
      <c r="M24" s="30"/>
    </row>
    <row r="25" spans="1:13" ht="103.5" customHeight="1">
      <c r="A25" s="8"/>
      <c r="B25" s="9"/>
      <c r="C25" s="10"/>
      <c r="D25" s="8"/>
      <c r="E25" s="8"/>
      <c r="F25" s="10"/>
      <c r="G25" s="8"/>
      <c r="H25" s="10"/>
      <c r="I25" s="11"/>
      <c r="J25" s="29"/>
      <c r="K25" s="29"/>
      <c r="L25" s="29"/>
      <c r="M25" s="30"/>
    </row>
    <row r="26" spans="1:13" ht="64.5" customHeight="1">
      <c r="A26" s="8"/>
      <c r="B26" s="9"/>
      <c r="C26" s="10"/>
      <c r="D26" s="8"/>
      <c r="E26" s="8"/>
      <c r="F26" s="10"/>
      <c r="G26" s="8"/>
      <c r="H26" s="10"/>
      <c r="I26" s="11"/>
      <c r="J26" s="12"/>
      <c r="K26" s="12"/>
      <c r="L26" s="12"/>
      <c r="M26" s="13"/>
    </row>
    <row r="27" spans="1:13" ht="45.75" customHeight="1">
      <c r="A27" s="8"/>
      <c r="B27" s="9"/>
      <c r="C27" s="10"/>
      <c r="D27" s="8"/>
      <c r="E27" s="8"/>
      <c r="F27" s="10"/>
      <c r="G27" s="8"/>
      <c r="H27" s="10"/>
      <c r="I27" s="11"/>
      <c r="J27" s="12"/>
      <c r="K27" s="12"/>
      <c r="L27" s="12"/>
      <c r="M27" s="12"/>
    </row>
    <row r="28" spans="1:13" ht="60" customHeight="1">
      <c r="A28" s="8"/>
      <c r="B28" s="9"/>
      <c r="C28" s="10"/>
      <c r="D28" s="8"/>
      <c r="E28" s="8"/>
      <c r="F28" s="10"/>
      <c r="G28" s="8"/>
      <c r="H28" s="10"/>
      <c r="I28" s="11"/>
      <c r="J28" s="12"/>
      <c r="K28" s="12"/>
      <c r="L28" s="12"/>
      <c r="M28" s="12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Normal="100" workbookViewId="0"/>
  </sheetViews>
  <sheetFormatPr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4" width="9" style="16"/>
    <col min="5" max="5" width="9" style="33"/>
    <col min="6" max="6" width="12.77734375" style="16" customWidth="1"/>
    <col min="7" max="7" width="12.2187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39" customHeight="1">
      <c r="A1" s="2" t="s">
        <v>41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86.25" customHeight="1">
      <c r="A2" s="78">
        <v>104</v>
      </c>
      <c r="B2" s="79" t="s">
        <v>209</v>
      </c>
      <c r="C2" s="81" t="s">
        <v>210</v>
      </c>
      <c r="D2" s="80" t="s">
        <v>259</v>
      </c>
      <c r="E2" s="78" t="s">
        <v>178</v>
      </c>
      <c r="F2" s="79" t="s">
        <v>211</v>
      </c>
      <c r="G2" s="81" t="s">
        <v>212</v>
      </c>
      <c r="H2" s="79" t="s">
        <v>213</v>
      </c>
      <c r="I2" s="82"/>
      <c r="J2" s="83">
        <v>580000</v>
      </c>
      <c r="K2" s="83">
        <f t="shared" ref="K2:K4" si="0">SUM(I2:J2)</f>
        <v>580000</v>
      </c>
      <c r="L2" s="83">
        <v>16191</v>
      </c>
      <c r="M2" s="78" t="s">
        <v>214</v>
      </c>
    </row>
    <row r="3" spans="1:13" ht="73.5" customHeight="1">
      <c r="A3" s="78">
        <v>104</v>
      </c>
      <c r="B3" s="79" t="s">
        <v>253</v>
      </c>
      <c r="C3" s="81" t="s">
        <v>254</v>
      </c>
      <c r="D3" s="80" t="s">
        <v>255</v>
      </c>
      <c r="E3" s="78" t="s">
        <v>248</v>
      </c>
      <c r="F3" s="79" t="s">
        <v>256</v>
      </c>
      <c r="G3" s="81" t="s">
        <v>257</v>
      </c>
      <c r="H3" s="79" t="s">
        <v>258</v>
      </c>
      <c r="I3" s="82"/>
      <c r="J3" s="83">
        <v>450000</v>
      </c>
      <c r="K3" s="83">
        <f t="shared" si="0"/>
        <v>450000</v>
      </c>
      <c r="L3" s="83">
        <v>45000</v>
      </c>
      <c r="M3" s="78" t="s">
        <v>252</v>
      </c>
    </row>
    <row r="4" spans="1:13" ht="76.5" customHeight="1">
      <c r="A4" s="78">
        <v>104</v>
      </c>
      <c r="B4" s="79" t="s">
        <v>519</v>
      </c>
      <c r="C4" s="81" t="s">
        <v>518</v>
      </c>
      <c r="D4" s="80" t="s">
        <v>517</v>
      </c>
      <c r="E4" s="78" t="s">
        <v>53</v>
      </c>
      <c r="F4" s="79" t="s">
        <v>520</v>
      </c>
      <c r="G4" s="81" t="s">
        <v>515</v>
      </c>
      <c r="H4" s="79" t="s">
        <v>521</v>
      </c>
      <c r="I4" s="83">
        <v>140000</v>
      </c>
      <c r="J4" s="83">
        <v>35000</v>
      </c>
      <c r="K4" s="83">
        <f t="shared" si="0"/>
        <v>175000</v>
      </c>
      <c r="L4" s="83">
        <v>12000</v>
      </c>
      <c r="M4" s="78" t="s">
        <v>507</v>
      </c>
    </row>
    <row r="5" spans="1:13" ht="58.5" customHeight="1">
      <c r="A5" s="67"/>
      <c r="B5" s="9"/>
      <c r="C5" s="69"/>
      <c r="D5" s="67"/>
      <c r="E5" s="11"/>
      <c r="F5" s="9"/>
      <c r="G5" s="69"/>
      <c r="H5" s="9"/>
      <c r="I5" s="70"/>
      <c r="J5" s="71"/>
      <c r="K5" s="71"/>
      <c r="L5" s="71"/>
      <c r="M5" s="67"/>
    </row>
    <row r="6" spans="1:13" ht="79.5" customHeight="1">
      <c r="A6" s="67"/>
      <c r="B6" s="9"/>
      <c r="C6" s="69"/>
      <c r="D6" s="25"/>
      <c r="E6" s="67"/>
      <c r="F6" s="9"/>
      <c r="G6" s="69"/>
      <c r="H6" s="9"/>
      <c r="I6" s="70"/>
      <c r="J6" s="71"/>
      <c r="K6" s="71"/>
      <c r="L6" s="71"/>
      <c r="M6" s="67"/>
    </row>
    <row r="7" spans="1:13" ht="56.25" customHeight="1">
      <c r="A7" s="67"/>
      <c r="B7" s="9"/>
      <c r="C7" s="69"/>
      <c r="D7" s="25"/>
      <c r="E7" s="67"/>
      <c r="F7" s="69"/>
      <c r="G7" s="69"/>
      <c r="H7" s="9"/>
      <c r="I7" s="70"/>
      <c r="J7" s="71"/>
      <c r="K7" s="71"/>
      <c r="L7" s="71"/>
      <c r="M7" s="67"/>
    </row>
    <row r="8" spans="1:13" ht="72.75" customHeight="1">
      <c r="A8" s="67"/>
      <c r="B8" s="9"/>
      <c r="C8" s="69"/>
      <c r="D8" s="25"/>
      <c r="E8" s="67"/>
      <c r="F8" s="9"/>
      <c r="G8" s="69"/>
      <c r="H8" s="9"/>
      <c r="I8" s="70"/>
      <c r="J8" s="71"/>
      <c r="K8" s="71"/>
      <c r="L8" s="71"/>
      <c r="M8" s="67"/>
    </row>
    <row r="9" spans="1:13" ht="72" customHeight="1">
      <c r="A9" s="8"/>
      <c r="B9" s="9"/>
      <c r="C9" s="10"/>
      <c r="D9" s="8"/>
      <c r="E9" s="8"/>
      <c r="F9" s="14"/>
      <c r="G9" s="8"/>
      <c r="H9" s="10"/>
      <c r="I9" s="11"/>
      <c r="J9" s="12"/>
      <c r="K9" s="12"/>
      <c r="L9" s="12"/>
      <c r="M9" s="13"/>
    </row>
    <row r="10" spans="1:13" ht="78" customHeight="1">
      <c r="A10" s="8"/>
      <c r="B10" s="9"/>
      <c r="C10" s="10"/>
      <c r="D10" s="8"/>
      <c r="E10" s="8"/>
      <c r="F10" s="10"/>
      <c r="G10" s="8"/>
      <c r="H10" s="10"/>
      <c r="I10" s="11"/>
      <c r="J10" s="12"/>
      <c r="K10" s="12"/>
      <c r="L10" s="12"/>
      <c r="M10" s="13"/>
    </row>
    <row r="11" spans="1:13" ht="52.5" customHeight="1">
      <c r="A11" s="8"/>
      <c r="B11" s="9"/>
      <c r="C11" s="10"/>
      <c r="D11" s="8"/>
      <c r="E11" s="8"/>
      <c r="F11" s="10"/>
      <c r="G11" s="8"/>
      <c r="H11" s="10"/>
      <c r="I11" s="11"/>
      <c r="J11" s="12"/>
      <c r="K11" s="12"/>
      <c r="L11" s="12"/>
      <c r="M11" s="13"/>
    </row>
    <row r="12" spans="1:13" ht="67.5" customHeight="1">
      <c r="A12" s="8"/>
      <c r="B12" s="9"/>
      <c r="C12" s="10"/>
      <c r="D12" s="8"/>
      <c r="E12" s="8"/>
      <c r="F12" s="10"/>
      <c r="G12" s="8"/>
      <c r="H12" s="10"/>
      <c r="I12" s="11"/>
      <c r="J12" s="12"/>
      <c r="K12" s="12"/>
      <c r="L12" s="12"/>
      <c r="M12" s="13"/>
    </row>
    <row r="13" spans="1:13" ht="66" customHeight="1">
      <c r="A13" s="8"/>
      <c r="B13" s="9"/>
      <c r="C13" s="10"/>
      <c r="D13" s="8"/>
      <c r="E13" s="8"/>
      <c r="F13" s="10"/>
      <c r="G13" s="8"/>
      <c r="H13" s="10"/>
      <c r="I13" s="11"/>
      <c r="J13" s="12"/>
      <c r="K13" s="12"/>
      <c r="L13" s="12"/>
      <c r="M13" s="12"/>
    </row>
    <row r="14" spans="1:13" ht="80.25" customHeight="1">
      <c r="A14" s="8"/>
      <c r="B14" s="9"/>
      <c r="C14" s="10"/>
      <c r="D14" s="8"/>
      <c r="E14" s="8"/>
      <c r="F14" s="10"/>
      <c r="G14" s="8"/>
      <c r="H14" s="10"/>
      <c r="I14" s="11"/>
      <c r="J14" s="12"/>
      <c r="K14" s="12"/>
      <c r="L14" s="12"/>
      <c r="M14" s="12"/>
    </row>
    <row r="15" spans="1:13" ht="61.5" customHeight="1">
      <c r="A15" s="8"/>
      <c r="B15" s="9"/>
      <c r="C15" s="10"/>
      <c r="D15" s="8"/>
      <c r="E15" s="8"/>
      <c r="F15" s="10"/>
      <c r="G15" s="8"/>
      <c r="H15" s="10"/>
      <c r="I15" s="11"/>
      <c r="J15" s="12"/>
      <c r="K15" s="12"/>
      <c r="L15" s="12"/>
      <c r="M15" s="12"/>
    </row>
    <row r="16" spans="1:13" ht="105.75" customHeight="1">
      <c r="A16" s="8"/>
      <c r="B16" s="9"/>
      <c r="C16" s="10"/>
      <c r="D16" s="8"/>
      <c r="E16" s="8"/>
      <c r="F16" s="10"/>
      <c r="G16" s="8"/>
      <c r="H16" s="10"/>
      <c r="I16" s="11"/>
      <c r="J16" s="12"/>
      <c r="K16" s="12"/>
      <c r="L16" s="12"/>
      <c r="M16" s="12"/>
    </row>
    <row r="17" spans="1:13" ht="45" customHeight="1">
      <c r="A17" s="8"/>
      <c r="B17" s="9"/>
      <c r="C17" s="10"/>
      <c r="D17" s="8"/>
      <c r="E17" s="8"/>
      <c r="F17" s="10"/>
      <c r="G17" s="8"/>
      <c r="H17" s="10"/>
      <c r="I17" s="11"/>
      <c r="J17" s="12"/>
      <c r="K17" s="12"/>
      <c r="L17" s="12"/>
      <c r="M17" s="12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view="pageBreakPreview" zoomScaleNormal="100" workbookViewId="0">
      <selection activeCell="J2" sqref="J2:J3"/>
    </sheetView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5" width="9" style="16"/>
    <col min="6" max="6" width="12.77734375" style="16" customWidth="1"/>
    <col min="7" max="7" width="10.8867187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28.8">
      <c r="A1" s="2" t="s">
        <v>42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88.5" customHeight="1">
      <c r="A2" s="78">
        <v>104</v>
      </c>
      <c r="B2" s="79" t="s">
        <v>108</v>
      </c>
      <c r="C2" s="79" t="s">
        <v>109</v>
      </c>
      <c r="D2" s="80" t="s">
        <v>110</v>
      </c>
      <c r="E2" s="78" t="s">
        <v>111</v>
      </c>
      <c r="F2" s="79" t="s">
        <v>112</v>
      </c>
      <c r="G2" s="81" t="s">
        <v>113</v>
      </c>
      <c r="H2" s="79" t="s">
        <v>114</v>
      </c>
      <c r="I2" s="82"/>
      <c r="J2" s="83">
        <v>101600</v>
      </c>
      <c r="K2" s="83">
        <f>SUM(I2:J2)</f>
        <v>101600</v>
      </c>
      <c r="L2" s="83">
        <v>10160</v>
      </c>
      <c r="M2" s="78" t="s">
        <v>73</v>
      </c>
    </row>
    <row r="3" spans="1:13" ht="75.75" customHeight="1">
      <c r="A3" s="78">
        <v>104</v>
      </c>
      <c r="B3" s="79" t="s">
        <v>325</v>
      </c>
      <c r="C3" s="81" t="s">
        <v>326</v>
      </c>
      <c r="D3" s="80" t="s">
        <v>327</v>
      </c>
      <c r="E3" s="78" t="s">
        <v>328</v>
      </c>
      <c r="F3" s="79" t="s">
        <v>329</v>
      </c>
      <c r="G3" s="81" t="s">
        <v>330</v>
      </c>
      <c r="H3" s="79" t="s">
        <v>331</v>
      </c>
      <c r="I3" s="82"/>
      <c r="J3" s="83">
        <v>102000</v>
      </c>
      <c r="K3" s="83">
        <f>SUM(I3:J3)</f>
        <v>102000</v>
      </c>
      <c r="L3" s="83">
        <v>10200</v>
      </c>
      <c r="M3" s="78" t="s">
        <v>332</v>
      </c>
    </row>
    <row r="4" spans="1:13" ht="57" customHeight="1">
      <c r="A4" s="78">
        <v>104</v>
      </c>
      <c r="B4" s="79" t="s">
        <v>437</v>
      </c>
      <c r="C4" s="81" t="s">
        <v>438</v>
      </c>
      <c r="D4" s="80" t="s">
        <v>439</v>
      </c>
      <c r="E4" s="78" t="s">
        <v>440</v>
      </c>
      <c r="F4" s="113" t="s">
        <v>441</v>
      </c>
      <c r="G4" s="81" t="s">
        <v>442</v>
      </c>
      <c r="H4" s="79" t="s">
        <v>443</v>
      </c>
      <c r="I4" s="82"/>
      <c r="J4" s="83">
        <v>50000</v>
      </c>
      <c r="K4" s="83">
        <f t="shared" ref="K4:K5" si="0">SUM(I4:J4)</f>
        <v>50000</v>
      </c>
      <c r="L4" s="83">
        <v>5000</v>
      </c>
      <c r="M4" s="78" t="s">
        <v>444</v>
      </c>
    </row>
    <row r="5" spans="1:13" ht="55.5" customHeight="1">
      <c r="A5" s="78">
        <v>104</v>
      </c>
      <c r="B5" s="79" t="s">
        <v>476</v>
      </c>
      <c r="C5" s="81" t="s">
        <v>477</v>
      </c>
      <c r="D5" s="80" t="s">
        <v>478</v>
      </c>
      <c r="E5" s="78" t="s">
        <v>461</v>
      </c>
      <c r="F5" s="79" t="s">
        <v>479</v>
      </c>
      <c r="G5" s="81" t="s">
        <v>463</v>
      </c>
      <c r="H5" s="79" t="s">
        <v>480</v>
      </c>
      <c r="I5" s="82"/>
      <c r="J5" s="83">
        <v>110000</v>
      </c>
      <c r="K5" s="83">
        <f t="shared" si="0"/>
        <v>110000</v>
      </c>
      <c r="L5" s="83">
        <v>11000</v>
      </c>
      <c r="M5" s="78" t="s">
        <v>481</v>
      </c>
    </row>
    <row r="6" spans="1:13" ht="60" customHeight="1">
      <c r="A6" s="67"/>
      <c r="B6" s="9"/>
      <c r="C6" s="69"/>
      <c r="D6" s="25"/>
      <c r="E6" s="11"/>
      <c r="F6" s="68"/>
      <c r="G6" s="69"/>
      <c r="H6" s="9"/>
      <c r="I6" s="70"/>
      <c r="J6" s="71"/>
      <c r="K6" s="71"/>
      <c r="L6" s="71"/>
      <c r="M6" s="67"/>
    </row>
    <row r="7" spans="1:13" ht="102" customHeight="1">
      <c r="A7" s="8"/>
      <c r="B7" s="9"/>
      <c r="C7" s="10"/>
      <c r="D7" s="8"/>
      <c r="E7" s="8"/>
      <c r="F7" s="10"/>
      <c r="G7" s="8"/>
      <c r="H7" s="10"/>
      <c r="I7" s="11"/>
      <c r="J7" s="12"/>
      <c r="K7" s="12"/>
      <c r="L7" s="12"/>
      <c r="M7" s="13"/>
    </row>
    <row r="8" spans="1:13" ht="59.25" customHeight="1">
      <c r="A8" s="8"/>
      <c r="B8" s="9"/>
      <c r="C8" s="10"/>
      <c r="D8" s="8"/>
      <c r="E8" s="8"/>
      <c r="F8" s="10"/>
      <c r="G8" s="8"/>
      <c r="H8" s="10"/>
      <c r="I8" s="11"/>
      <c r="J8" s="12"/>
      <c r="K8" s="12"/>
      <c r="L8" s="12"/>
      <c r="M8" s="13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view="pageBreakPreview" topLeftCell="B1" zoomScaleNormal="100" workbookViewId="0"/>
  </sheetViews>
  <sheetFormatPr defaultColWidth="9" defaultRowHeight="16.2"/>
  <cols>
    <col min="1" max="1" width="9.33203125" style="16" bestFit="1" customWidth="1"/>
    <col min="2" max="2" width="17.77734375" style="16" customWidth="1"/>
    <col min="3" max="3" width="18.77734375" style="16" customWidth="1"/>
    <col min="4" max="5" width="9" style="16"/>
    <col min="6" max="7" width="12.77734375" style="16" customWidth="1"/>
    <col min="8" max="8" width="9" style="16"/>
    <col min="9" max="9" width="11.77734375" style="16" customWidth="1"/>
    <col min="10" max="10" width="13.33203125" style="16" customWidth="1"/>
    <col min="11" max="11" width="11.109375" style="16" bestFit="1" customWidth="1"/>
    <col min="12" max="12" width="12.6640625" style="16" customWidth="1"/>
    <col min="13" max="13" width="12.109375" style="16" customWidth="1"/>
  </cols>
  <sheetData>
    <row r="1" spans="1:13" ht="28.8">
      <c r="A1" s="2" t="s">
        <v>28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56.25" customHeight="1">
      <c r="A2" s="78">
        <v>104</v>
      </c>
      <c r="B2" s="79" t="s">
        <v>50</v>
      </c>
      <c r="C2" s="79" t="s">
        <v>51</v>
      </c>
      <c r="D2" s="80" t="s">
        <v>52</v>
      </c>
      <c r="E2" s="78" t="s">
        <v>53</v>
      </c>
      <c r="F2" s="79" t="s">
        <v>54</v>
      </c>
      <c r="G2" s="81" t="s">
        <v>55</v>
      </c>
      <c r="H2" s="79" t="s">
        <v>56</v>
      </c>
      <c r="I2" s="82"/>
      <c r="J2" s="83">
        <v>200000</v>
      </c>
      <c r="K2" s="83">
        <v>200000</v>
      </c>
      <c r="L2" s="83">
        <v>20000</v>
      </c>
      <c r="M2" s="78" t="s">
        <v>66</v>
      </c>
    </row>
    <row r="3" spans="1:13" ht="54" customHeight="1">
      <c r="A3" s="78">
        <v>104</v>
      </c>
      <c r="B3" s="79" t="s">
        <v>58</v>
      </c>
      <c r="C3" s="81" t="s">
        <v>59</v>
      </c>
      <c r="D3" s="80" t="s">
        <v>60</v>
      </c>
      <c r="E3" s="78" t="s">
        <v>53</v>
      </c>
      <c r="F3" s="79" t="s">
        <v>61</v>
      </c>
      <c r="G3" s="81" t="s">
        <v>55</v>
      </c>
      <c r="H3" s="79" t="s">
        <v>56</v>
      </c>
      <c r="I3" s="82"/>
      <c r="J3" s="83">
        <v>100000</v>
      </c>
      <c r="K3" s="83">
        <v>100000</v>
      </c>
      <c r="L3" s="83">
        <v>10000</v>
      </c>
      <c r="M3" s="78" t="s">
        <v>57</v>
      </c>
    </row>
    <row r="4" spans="1:13" ht="54.75" customHeight="1">
      <c r="A4" s="78">
        <v>104</v>
      </c>
      <c r="B4" s="79" t="s">
        <v>62</v>
      </c>
      <c r="C4" s="81" t="s">
        <v>63</v>
      </c>
      <c r="D4" s="80" t="s">
        <v>64</v>
      </c>
      <c r="E4" s="78" t="s">
        <v>53</v>
      </c>
      <c r="F4" s="79" t="s">
        <v>61</v>
      </c>
      <c r="G4" s="81" t="s">
        <v>55</v>
      </c>
      <c r="H4" s="79" t="s">
        <v>56</v>
      </c>
      <c r="I4" s="82"/>
      <c r="J4" s="83">
        <v>200000</v>
      </c>
      <c r="K4" s="83">
        <v>200000</v>
      </c>
      <c r="L4" s="83">
        <v>20000</v>
      </c>
      <c r="M4" s="78" t="s">
        <v>57</v>
      </c>
    </row>
    <row r="5" spans="1:13" ht="54" customHeight="1">
      <c r="A5" s="78">
        <v>104</v>
      </c>
      <c r="B5" s="79" t="s">
        <v>162</v>
      </c>
      <c r="C5" s="81" t="s">
        <v>163</v>
      </c>
      <c r="D5" s="80" t="s">
        <v>164</v>
      </c>
      <c r="E5" s="78" t="s">
        <v>150</v>
      </c>
      <c r="F5" s="79" t="s">
        <v>165</v>
      </c>
      <c r="G5" s="81" t="s">
        <v>166</v>
      </c>
      <c r="H5" s="79" t="s">
        <v>167</v>
      </c>
      <c r="I5" s="82"/>
      <c r="J5" s="83">
        <v>162000</v>
      </c>
      <c r="K5" s="83">
        <f t="shared" ref="K5" si="0">SUM(I5:J5)</f>
        <v>162000</v>
      </c>
      <c r="L5" s="83">
        <v>16200</v>
      </c>
      <c r="M5" s="78" t="s">
        <v>154</v>
      </c>
    </row>
    <row r="6" spans="1:13" ht="54.75" customHeight="1">
      <c r="A6" s="78">
        <v>104</v>
      </c>
      <c r="B6" s="79" t="s">
        <v>287</v>
      </c>
      <c r="C6" s="81" t="s">
        <v>288</v>
      </c>
      <c r="D6" s="80" t="s">
        <v>289</v>
      </c>
      <c r="E6" s="78" t="s">
        <v>269</v>
      </c>
      <c r="F6" s="79" t="s">
        <v>290</v>
      </c>
      <c r="G6" s="81" t="s">
        <v>271</v>
      </c>
      <c r="H6" s="79" t="s">
        <v>291</v>
      </c>
      <c r="I6" s="82"/>
      <c r="J6" s="83">
        <v>100000</v>
      </c>
      <c r="K6" s="83">
        <f t="shared" ref="K6:K12" si="1">SUM(I6:J6)</f>
        <v>100000</v>
      </c>
      <c r="L6" s="83">
        <v>10000</v>
      </c>
      <c r="M6" s="78" t="s">
        <v>280</v>
      </c>
    </row>
    <row r="7" spans="1:13" ht="54" customHeight="1">
      <c r="A7" s="78">
        <v>104</v>
      </c>
      <c r="B7" s="79" t="s">
        <v>429</v>
      </c>
      <c r="C7" s="81" t="s">
        <v>430</v>
      </c>
      <c r="D7" s="80" t="s">
        <v>431</v>
      </c>
      <c r="E7" s="78" t="s">
        <v>432</v>
      </c>
      <c r="F7" s="79" t="s">
        <v>433</v>
      </c>
      <c r="G7" s="81" t="s">
        <v>434</v>
      </c>
      <c r="H7" s="79" t="s">
        <v>435</v>
      </c>
      <c r="I7" s="82"/>
      <c r="J7" s="83">
        <v>400000</v>
      </c>
      <c r="K7" s="83">
        <f t="shared" si="1"/>
        <v>400000</v>
      </c>
      <c r="L7" s="83">
        <v>0</v>
      </c>
      <c r="M7" s="78" t="s">
        <v>436</v>
      </c>
    </row>
    <row r="8" spans="1:13" ht="63" customHeight="1">
      <c r="A8" s="78">
        <v>104</v>
      </c>
      <c r="B8" s="79" t="s">
        <v>445</v>
      </c>
      <c r="C8" s="112" t="s">
        <v>446</v>
      </c>
      <c r="D8" s="80" t="s">
        <v>447</v>
      </c>
      <c r="E8" s="78" t="s">
        <v>440</v>
      </c>
      <c r="F8" s="113" t="s">
        <v>448</v>
      </c>
      <c r="G8" s="81" t="s">
        <v>449</v>
      </c>
      <c r="H8" s="79" t="s">
        <v>450</v>
      </c>
      <c r="I8" s="82"/>
      <c r="J8" s="83">
        <v>50000</v>
      </c>
      <c r="K8" s="83">
        <f t="shared" si="1"/>
        <v>50000</v>
      </c>
      <c r="L8" s="83">
        <v>5000</v>
      </c>
      <c r="M8" s="78" t="s">
        <v>444</v>
      </c>
    </row>
    <row r="9" spans="1:13" ht="55.5" customHeight="1">
      <c r="A9" s="78">
        <v>104</v>
      </c>
      <c r="B9" s="79" t="s">
        <v>470</v>
      </c>
      <c r="C9" s="81" t="s">
        <v>471</v>
      </c>
      <c r="D9" s="80" t="s">
        <v>472</v>
      </c>
      <c r="E9" s="78" t="s">
        <v>461</v>
      </c>
      <c r="F9" s="79" t="s">
        <v>473</v>
      </c>
      <c r="G9" s="81" t="s">
        <v>474</v>
      </c>
      <c r="H9" s="79" t="s">
        <v>475</v>
      </c>
      <c r="I9" s="82"/>
      <c r="J9" s="83">
        <v>170000</v>
      </c>
      <c r="K9" s="83">
        <f t="shared" si="1"/>
        <v>170000</v>
      </c>
      <c r="L9" s="83">
        <v>17000</v>
      </c>
      <c r="M9" s="78" t="s">
        <v>465</v>
      </c>
    </row>
    <row r="10" spans="1:13" ht="54.75" customHeight="1">
      <c r="A10" s="78">
        <v>104</v>
      </c>
      <c r="B10" s="79" t="s">
        <v>482</v>
      </c>
      <c r="C10" s="81" t="s">
        <v>483</v>
      </c>
      <c r="D10" s="78" t="s">
        <v>484</v>
      </c>
      <c r="E10" s="78" t="s">
        <v>461</v>
      </c>
      <c r="F10" s="79" t="s">
        <v>485</v>
      </c>
      <c r="G10" s="81" t="s">
        <v>486</v>
      </c>
      <c r="H10" s="79" t="s">
        <v>475</v>
      </c>
      <c r="I10" s="82"/>
      <c r="J10" s="83">
        <v>93512</v>
      </c>
      <c r="K10" s="83">
        <f t="shared" si="1"/>
        <v>93512</v>
      </c>
      <c r="L10" s="83">
        <v>0</v>
      </c>
      <c r="M10" s="78" t="s">
        <v>487</v>
      </c>
    </row>
    <row r="11" spans="1:13" ht="60" customHeight="1">
      <c r="A11" s="78">
        <v>104</v>
      </c>
      <c r="B11" s="79" t="s">
        <v>512</v>
      </c>
      <c r="C11" s="81" t="s">
        <v>513</v>
      </c>
      <c r="D11" s="78" t="s">
        <v>484</v>
      </c>
      <c r="E11" s="78" t="s">
        <v>461</v>
      </c>
      <c r="F11" s="79" t="s">
        <v>516</v>
      </c>
      <c r="G11" s="81" t="s">
        <v>515</v>
      </c>
      <c r="H11" s="79" t="s">
        <v>475</v>
      </c>
      <c r="I11" s="83">
        <v>140000</v>
      </c>
      <c r="J11" s="83">
        <f>I11/0.8-I11</f>
        <v>35000</v>
      </c>
      <c r="K11" s="83">
        <f t="shared" si="1"/>
        <v>175000</v>
      </c>
      <c r="L11" s="83">
        <v>6000</v>
      </c>
      <c r="M11" s="78" t="s">
        <v>514</v>
      </c>
    </row>
    <row r="12" spans="1:13" ht="89.25" customHeight="1">
      <c r="A12" s="78">
        <v>104</v>
      </c>
      <c r="B12" s="79" t="s">
        <v>586</v>
      </c>
      <c r="C12" s="81" t="s">
        <v>587</v>
      </c>
      <c r="D12" s="80" t="s">
        <v>588</v>
      </c>
      <c r="E12" s="80" t="s">
        <v>552</v>
      </c>
      <c r="F12" s="79" t="s">
        <v>589</v>
      </c>
      <c r="G12" s="81" t="s">
        <v>590</v>
      </c>
      <c r="H12" s="79" t="s">
        <v>450</v>
      </c>
      <c r="I12" s="82"/>
      <c r="J12" s="83">
        <v>50000</v>
      </c>
      <c r="K12" s="83">
        <f t="shared" si="1"/>
        <v>50000</v>
      </c>
      <c r="L12" s="83">
        <v>5000</v>
      </c>
      <c r="M12" s="78" t="s">
        <v>556</v>
      </c>
    </row>
    <row r="13" spans="1:13" ht="61.5" customHeight="1">
      <c r="A13" s="67"/>
      <c r="B13" s="76"/>
      <c r="C13" s="73"/>
      <c r="D13" s="72"/>
      <c r="E13" s="11"/>
      <c r="F13" s="73"/>
      <c r="G13" s="69"/>
      <c r="H13" s="73"/>
      <c r="I13" s="74"/>
      <c r="J13" s="75"/>
      <c r="K13" s="71"/>
      <c r="L13" s="12"/>
      <c r="M13" s="67"/>
    </row>
    <row r="14" spans="1:13" ht="50.25" customHeight="1">
      <c r="A14" s="67"/>
      <c r="B14" s="76"/>
      <c r="C14" s="73"/>
      <c r="D14" s="72"/>
      <c r="E14" s="11"/>
      <c r="F14" s="73"/>
      <c r="G14" s="69"/>
      <c r="H14" s="73"/>
      <c r="I14" s="74"/>
      <c r="J14" s="75"/>
      <c r="K14" s="71"/>
      <c r="L14" s="15"/>
      <c r="M14" s="67"/>
    </row>
    <row r="15" spans="1:13" ht="58.5" customHeight="1">
      <c r="A15" s="67"/>
      <c r="B15" s="76"/>
      <c r="C15" s="73"/>
      <c r="D15" s="72"/>
      <c r="E15" s="11"/>
      <c r="F15" s="73"/>
      <c r="G15" s="73"/>
      <c r="H15" s="73"/>
      <c r="I15" s="74"/>
      <c r="J15" s="75"/>
      <c r="K15" s="71"/>
      <c r="L15" s="15"/>
      <c r="M15" s="67"/>
    </row>
    <row r="16" spans="1:13" ht="92.25" customHeight="1">
      <c r="A16" s="67"/>
      <c r="B16" s="9"/>
      <c r="C16" s="69"/>
      <c r="D16" s="25"/>
      <c r="E16" s="11"/>
      <c r="F16" s="9"/>
      <c r="G16" s="69"/>
      <c r="H16" s="9"/>
      <c r="I16" s="70"/>
      <c r="J16" s="71"/>
      <c r="K16" s="71"/>
      <c r="L16" s="71"/>
      <c r="M16" s="67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topLeftCell="A5" zoomScaleNormal="100" workbookViewId="0">
      <selection activeCell="M2" sqref="M2"/>
    </sheetView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5" width="9" style="16"/>
    <col min="6" max="6" width="12.77734375" style="16" customWidth="1"/>
    <col min="7" max="7" width="11" style="16" customWidth="1"/>
    <col min="8" max="8" width="9" style="16"/>
    <col min="9" max="9" width="11.77734375" style="16" customWidth="1"/>
    <col min="10" max="10" width="13.33203125" style="16" customWidth="1"/>
    <col min="11" max="11" width="10.33203125" style="16" customWidth="1"/>
    <col min="12" max="12" width="12.6640625" style="16" customWidth="1"/>
    <col min="13" max="13" width="12.109375" style="16" customWidth="1"/>
  </cols>
  <sheetData>
    <row r="1" spans="1:14" ht="28.8">
      <c r="A1" s="19" t="s">
        <v>5</v>
      </c>
      <c r="B1" s="19" t="s">
        <v>6</v>
      </c>
      <c r="C1" s="20" t="s">
        <v>7</v>
      </c>
      <c r="D1" s="20" t="s">
        <v>8</v>
      </c>
      <c r="E1" s="21" t="s">
        <v>9</v>
      </c>
      <c r="F1" s="20" t="s">
        <v>10</v>
      </c>
      <c r="G1" s="20" t="s">
        <v>11</v>
      </c>
      <c r="H1" s="20" t="s">
        <v>12</v>
      </c>
      <c r="I1" s="22" t="s">
        <v>13</v>
      </c>
      <c r="J1" s="23" t="s">
        <v>14</v>
      </c>
      <c r="K1" s="23" t="s">
        <v>15</v>
      </c>
      <c r="L1" s="22" t="s">
        <v>16</v>
      </c>
      <c r="M1" s="22" t="s">
        <v>17</v>
      </c>
    </row>
    <row r="2" spans="1:14" ht="54.75" customHeight="1">
      <c r="A2" s="78">
        <v>104</v>
      </c>
      <c r="B2" s="79" t="s">
        <v>155</v>
      </c>
      <c r="C2" s="81" t="s">
        <v>156</v>
      </c>
      <c r="D2" s="80" t="s">
        <v>157</v>
      </c>
      <c r="E2" s="78" t="s">
        <v>150</v>
      </c>
      <c r="F2" s="79" t="s">
        <v>158</v>
      </c>
      <c r="G2" s="81" t="s">
        <v>159</v>
      </c>
      <c r="H2" s="79" t="s">
        <v>160</v>
      </c>
      <c r="I2" s="82"/>
      <c r="J2" s="83">
        <v>1000000</v>
      </c>
      <c r="K2" s="83">
        <f t="shared" ref="K2:K6" si="0">SUM(I2:J2)</f>
        <v>1000000</v>
      </c>
      <c r="L2" s="83">
        <v>100000</v>
      </c>
      <c r="M2" s="78" t="s">
        <v>161</v>
      </c>
    </row>
    <row r="3" spans="1:14" ht="62.25" customHeight="1">
      <c r="A3" s="78">
        <v>104</v>
      </c>
      <c r="B3" s="79" t="s">
        <v>183</v>
      </c>
      <c r="C3" s="81" t="s">
        <v>184</v>
      </c>
      <c r="D3" s="80" t="s">
        <v>185</v>
      </c>
      <c r="E3" s="78" t="s">
        <v>178</v>
      </c>
      <c r="F3" s="79" t="s">
        <v>186</v>
      </c>
      <c r="G3" s="81" t="s">
        <v>187</v>
      </c>
      <c r="H3" s="79" t="s">
        <v>188</v>
      </c>
      <c r="I3" s="82"/>
      <c r="J3" s="83">
        <v>118034</v>
      </c>
      <c r="K3" s="83">
        <f t="shared" si="0"/>
        <v>118034</v>
      </c>
      <c r="L3" s="83">
        <v>10730</v>
      </c>
      <c r="M3" s="78" t="s">
        <v>189</v>
      </c>
    </row>
    <row r="4" spans="1:14" ht="78" customHeight="1">
      <c r="A4" s="78">
        <v>104</v>
      </c>
      <c r="B4" s="79" t="s">
        <v>190</v>
      </c>
      <c r="C4" s="81" t="s">
        <v>191</v>
      </c>
      <c r="D4" s="80" t="s">
        <v>192</v>
      </c>
      <c r="E4" s="78" t="s">
        <v>178</v>
      </c>
      <c r="F4" s="79" t="s">
        <v>186</v>
      </c>
      <c r="G4" s="81" t="s">
        <v>193</v>
      </c>
      <c r="H4" s="79" t="s">
        <v>188</v>
      </c>
      <c r="I4" s="82"/>
      <c r="J4" s="83">
        <v>116239</v>
      </c>
      <c r="K4" s="83">
        <f t="shared" si="0"/>
        <v>116239</v>
      </c>
      <c r="L4" s="83">
        <v>10567</v>
      </c>
      <c r="M4" s="78" t="s">
        <v>189</v>
      </c>
    </row>
    <row r="5" spans="1:14" ht="63" customHeight="1">
      <c r="A5" s="78">
        <v>104</v>
      </c>
      <c r="B5" s="79" t="s">
        <v>194</v>
      </c>
      <c r="C5" s="81" t="s">
        <v>195</v>
      </c>
      <c r="D5" s="80" t="s">
        <v>196</v>
      </c>
      <c r="E5" s="78" t="s">
        <v>178</v>
      </c>
      <c r="F5" s="79" t="s">
        <v>197</v>
      </c>
      <c r="G5" s="81" t="s">
        <v>198</v>
      </c>
      <c r="H5" s="79" t="s">
        <v>188</v>
      </c>
      <c r="I5" s="82"/>
      <c r="J5" s="83">
        <v>60000</v>
      </c>
      <c r="K5" s="83">
        <f t="shared" si="0"/>
        <v>60000</v>
      </c>
      <c r="L5" s="83">
        <v>6000</v>
      </c>
      <c r="M5" s="78" t="s">
        <v>182</v>
      </c>
    </row>
    <row r="6" spans="1:14" ht="72.75" customHeight="1">
      <c r="A6" s="78">
        <v>104</v>
      </c>
      <c r="B6" s="79" t="s">
        <v>199</v>
      </c>
      <c r="C6" s="81" t="s">
        <v>200</v>
      </c>
      <c r="D6" s="80" t="s">
        <v>201</v>
      </c>
      <c r="E6" s="78" t="s">
        <v>178</v>
      </c>
      <c r="F6" s="79" t="s">
        <v>197</v>
      </c>
      <c r="G6" s="81" t="s">
        <v>202</v>
      </c>
      <c r="H6" s="79" t="s">
        <v>188</v>
      </c>
      <c r="I6" s="82"/>
      <c r="J6" s="83">
        <v>60000</v>
      </c>
      <c r="K6" s="83">
        <f t="shared" si="0"/>
        <v>60000</v>
      </c>
      <c r="L6" s="83">
        <v>6000</v>
      </c>
      <c r="M6" s="78" t="s">
        <v>182</v>
      </c>
    </row>
    <row r="7" spans="1:14" ht="51.75" customHeight="1">
      <c r="A7" s="78">
        <v>104</v>
      </c>
      <c r="B7" s="79" t="s">
        <v>281</v>
      </c>
      <c r="C7" s="81" t="s">
        <v>282</v>
      </c>
      <c r="D7" s="80" t="s">
        <v>283</v>
      </c>
      <c r="E7" s="78" t="s">
        <v>269</v>
      </c>
      <c r="F7" s="79" t="s">
        <v>284</v>
      </c>
      <c r="G7" s="81" t="s">
        <v>285</v>
      </c>
      <c r="H7" s="79" t="s">
        <v>272</v>
      </c>
      <c r="I7" s="82"/>
      <c r="J7" s="83">
        <v>115790</v>
      </c>
      <c r="K7" s="83">
        <f t="shared" ref="K7" si="1">SUM(I7:J7)</f>
        <v>115790</v>
      </c>
      <c r="L7" s="83">
        <v>10526</v>
      </c>
      <c r="M7" s="78" t="s">
        <v>286</v>
      </c>
    </row>
    <row r="8" spans="1:14" ht="53.25" customHeight="1">
      <c r="A8" s="78">
        <v>104</v>
      </c>
      <c r="B8" s="79" t="s">
        <v>266</v>
      </c>
      <c r="C8" s="81" t="s">
        <v>267</v>
      </c>
      <c r="D8" s="80" t="s">
        <v>268</v>
      </c>
      <c r="E8" s="78" t="s">
        <v>269</v>
      </c>
      <c r="F8" s="113" t="s">
        <v>270</v>
      </c>
      <c r="G8" s="81" t="s">
        <v>271</v>
      </c>
      <c r="H8" s="79" t="s">
        <v>272</v>
      </c>
      <c r="I8" s="82"/>
      <c r="J8" s="83">
        <v>2000000</v>
      </c>
      <c r="K8" s="83">
        <f t="shared" ref="K8:K11" si="2">SUM(I8:J8)</f>
        <v>2000000</v>
      </c>
      <c r="L8" s="83">
        <v>200000</v>
      </c>
      <c r="M8" s="78" t="s">
        <v>273</v>
      </c>
    </row>
    <row r="9" spans="1:14" ht="77.25" customHeight="1">
      <c r="A9" s="78">
        <v>104</v>
      </c>
      <c r="B9" s="79" t="s">
        <v>318</v>
      </c>
      <c r="C9" s="81" t="s">
        <v>319</v>
      </c>
      <c r="D9" s="80" t="s">
        <v>320</v>
      </c>
      <c r="E9" s="78" t="s">
        <v>308</v>
      </c>
      <c r="F9" s="79" t="s">
        <v>321</v>
      </c>
      <c r="G9" s="81" t="s">
        <v>322</v>
      </c>
      <c r="H9" s="79" t="s">
        <v>323</v>
      </c>
      <c r="I9" s="82"/>
      <c r="J9" s="83">
        <v>122862</v>
      </c>
      <c r="K9" s="83">
        <f t="shared" si="2"/>
        <v>122862</v>
      </c>
      <c r="L9" s="83">
        <v>11169</v>
      </c>
      <c r="M9" s="78" t="s">
        <v>324</v>
      </c>
      <c r="N9" s="114"/>
    </row>
    <row r="10" spans="1:14" ht="56.25" customHeight="1">
      <c r="A10" s="78">
        <v>104</v>
      </c>
      <c r="B10" s="79" t="s">
        <v>340</v>
      </c>
      <c r="C10" s="81" t="s">
        <v>341</v>
      </c>
      <c r="D10" s="80" t="s">
        <v>342</v>
      </c>
      <c r="E10" s="78" t="s">
        <v>328</v>
      </c>
      <c r="F10" s="79" t="s">
        <v>343</v>
      </c>
      <c r="G10" s="81" t="s">
        <v>344</v>
      </c>
      <c r="H10" s="79" t="s">
        <v>345</v>
      </c>
      <c r="I10" s="82"/>
      <c r="J10" s="83">
        <v>121069</v>
      </c>
      <c r="K10" s="83">
        <f t="shared" si="2"/>
        <v>121069</v>
      </c>
      <c r="L10" s="83">
        <v>11006</v>
      </c>
      <c r="M10" s="78" t="s">
        <v>346</v>
      </c>
    </row>
    <row r="11" spans="1:14" ht="61.5" customHeight="1">
      <c r="A11" s="78">
        <v>104</v>
      </c>
      <c r="B11" s="79" t="s">
        <v>385</v>
      </c>
      <c r="C11" s="81" t="s">
        <v>386</v>
      </c>
      <c r="D11" s="78" t="s">
        <v>387</v>
      </c>
      <c r="E11" s="78" t="s">
        <v>350</v>
      </c>
      <c r="F11" s="79" t="s">
        <v>388</v>
      </c>
      <c r="G11" s="81" t="s">
        <v>389</v>
      </c>
      <c r="H11" s="79" t="s">
        <v>390</v>
      </c>
      <c r="I11" s="82"/>
      <c r="J11" s="83">
        <v>50000</v>
      </c>
      <c r="K11" s="83">
        <f t="shared" si="2"/>
        <v>50000</v>
      </c>
      <c r="L11" s="83">
        <v>5000</v>
      </c>
      <c r="M11" s="78" t="s">
        <v>361</v>
      </c>
    </row>
    <row r="12" spans="1:14" ht="65.25" customHeight="1">
      <c r="A12" s="78">
        <v>104</v>
      </c>
      <c r="B12" s="79" t="s">
        <v>571</v>
      </c>
      <c r="C12" s="81" t="s">
        <v>572</v>
      </c>
      <c r="D12" s="80" t="s">
        <v>573</v>
      </c>
      <c r="E12" s="78" t="s">
        <v>552</v>
      </c>
      <c r="F12" s="113" t="s">
        <v>574</v>
      </c>
      <c r="G12" s="80" t="s">
        <v>554</v>
      </c>
      <c r="H12" s="79" t="s">
        <v>575</v>
      </c>
      <c r="I12" s="82"/>
      <c r="J12" s="83">
        <v>1350000</v>
      </c>
      <c r="K12" s="83">
        <f t="shared" ref="K12" si="3">SUM(I12:J12)</f>
        <v>1350000</v>
      </c>
      <c r="L12" s="83">
        <v>135000</v>
      </c>
      <c r="M12" s="78" t="s">
        <v>576</v>
      </c>
    </row>
    <row r="13" spans="1:14" ht="62.25" customHeight="1">
      <c r="A13" s="8"/>
      <c r="B13" s="9"/>
      <c r="C13" s="10"/>
      <c r="D13" s="8"/>
      <c r="E13" s="8"/>
      <c r="F13" s="10"/>
      <c r="G13" s="8"/>
      <c r="H13" s="10"/>
      <c r="I13" s="11"/>
      <c r="J13" s="12"/>
      <c r="K13" s="12"/>
      <c r="L13" s="12"/>
      <c r="M13" s="13"/>
    </row>
    <row r="14" spans="1:14" ht="66" customHeight="1">
      <c r="A14" s="8"/>
      <c r="B14" s="9"/>
      <c r="C14" s="10"/>
      <c r="D14" s="8"/>
      <c r="E14" s="8"/>
      <c r="F14" s="10"/>
      <c r="G14" s="8"/>
      <c r="H14" s="10"/>
      <c r="I14" s="11"/>
      <c r="J14" s="12"/>
      <c r="K14" s="12"/>
      <c r="L14" s="12"/>
      <c r="M14" s="12"/>
    </row>
    <row r="15" spans="1:14" ht="62.25" customHeight="1">
      <c r="A15" s="8"/>
      <c r="B15" s="9"/>
      <c r="C15" s="10"/>
      <c r="D15" s="8"/>
      <c r="E15" s="8"/>
      <c r="F15" s="10"/>
      <c r="G15" s="8"/>
      <c r="H15" s="10"/>
      <c r="I15" s="11"/>
      <c r="J15" s="12"/>
      <c r="K15" s="12"/>
      <c r="L15" s="12"/>
      <c r="M15" s="12"/>
    </row>
    <row r="16" spans="1:14" ht="63.75" customHeight="1">
      <c r="A16" s="8"/>
      <c r="B16" s="9"/>
      <c r="C16" s="10"/>
      <c r="D16" s="8"/>
      <c r="E16" s="8"/>
      <c r="F16" s="10"/>
      <c r="G16" s="8"/>
      <c r="H16" s="10"/>
      <c r="I16" s="11"/>
      <c r="J16" s="12"/>
      <c r="K16" s="12"/>
      <c r="L16" s="12"/>
      <c r="M16" s="12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view="pageBreakPreview" zoomScaleNormal="100" workbookViewId="0"/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4" width="10.77734375" style="16" customWidth="1"/>
    <col min="5" max="5" width="9" style="16"/>
    <col min="6" max="6" width="12.77734375" style="16" customWidth="1"/>
    <col min="7" max="7" width="12.10937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28.8">
      <c r="A1" s="19" t="s">
        <v>18</v>
      </c>
      <c r="B1" s="19" t="s">
        <v>6</v>
      </c>
      <c r="C1" s="20" t="s">
        <v>7</v>
      </c>
      <c r="D1" s="20" t="s">
        <v>8</v>
      </c>
      <c r="E1" s="21" t="s">
        <v>9</v>
      </c>
      <c r="F1" s="20" t="s">
        <v>10</v>
      </c>
      <c r="G1" s="20" t="s">
        <v>11</v>
      </c>
      <c r="H1" s="20" t="s">
        <v>12</v>
      </c>
      <c r="I1" s="22" t="s">
        <v>13</v>
      </c>
      <c r="J1" s="23" t="s">
        <v>14</v>
      </c>
      <c r="K1" s="23" t="s">
        <v>15</v>
      </c>
      <c r="L1" s="22" t="s">
        <v>16</v>
      </c>
      <c r="M1" s="22" t="s">
        <v>17</v>
      </c>
    </row>
    <row r="2" spans="1:13" ht="57" customHeight="1">
      <c r="A2" s="67"/>
      <c r="B2" s="9"/>
      <c r="C2" s="69"/>
      <c r="D2" s="25"/>
      <c r="E2" s="67"/>
      <c r="F2" s="9"/>
      <c r="G2" s="69"/>
      <c r="H2" s="9"/>
      <c r="I2" s="70"/>
      <c r="J2" s="71"/>
      <c r="K2" s="71"/>
      <c r="L2" s="71"/>
      <c r="M2" s="67"/>
    </row>
    <row r="3" spans="1:13" ht="90" customHeight="1">
      <c r="A3" s="8"/>
      <c r="B3" s="9"/>
      <c r="C3" s="10"/>
      <c r="D3" s="8"/>
      <c r="E3" s="8"/>
      <c r="F3" s="10"/>
      <c r="G3" s="8"/>
      <c r="H3" s="10"/>
      <c r="I3" s="11"/>
      <c r="J3" s="12"/>
      <c r="K3" s="12"/>
      <c r="L3" s="12"/>
      <c r="M3" s="13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defaultRowHeight="16.2"/>
  <cols>
    <col min="1" max="1" width="9.44140625" bestFit="1" customWidth="1"/>
  </cols>
  <sheetData>
    <row r="1" spans="1:1">
      <c r="A1">
        <f>SUM(幼保系!K2:K12)</f>
        <v>5113994</v>
      </c>
    </row>
    <row r="2" spans="1:1">
      <c r="A2">
        <f>SUM(生技系!K2:K12)</f>
        <v>1700512</v>
      </c>
    </row>
    <row r="3" spans="1:1">
      <c r="A3">
        <f>SUM(廚藝系!K2:K5)</f>
        <v>363600</v>
      </c>
    </row>
    <row r="4" spans="1:1">
      <c r="A4">
        <f>SUM(觀光系!K2:K4)</f>
        <v>1205000</v>
      </c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view="pageBreakPreview" zoomScaleNormal="100" workbookViewId="0"/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7.6640625" style="16" customWidth="1"/>
    <col min="4" max="4" width="11.6640625" style="16" customWidth="1"/>
    <col min="5" max="5" width="9" style="16"/>
    <col min="6" max="6" width="12.77734375" style="16" customWidth="1"/>
    <col min="7" max="7" width="10.4414062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82.5" customHeight="1">
      <c r="A2" s="78">
        <v>104</v>
      </c>
      <c r="B2" s="79" t="s">
        <v>418</v>
      </c>
      <c r="C2" s="81" t="s">
        <v>419</v>
      </c>
      <c r="D2" s="78" t="s">
        <v>420</v>
      </c>
      <c r="E2" s="78" t="s">
        <v>394</v>
      </c>
      <c r="F2" s="79" t="s">
        <v>421</v>
      </c>
      <c r="G2" s="81" t="s">
        <v>422</v>
      </c>
      <c r="H2" s="79" t="s">
        <v>423</v>
      </c>
      <c r="I2" s="82"/>
      <c r="J2" s="83">
        <v>100000</v>
      </c>
      <c r="K2" s="83">
        <f t="shared" ref="K2:K3" si="0">SUM(I2:J2)</f>
        <v>100000</v>
      </c>
      <c r="L2" s="83">
        <v>10000</v>
      </c>
      <c r="M2" s="78" t="s">
        <v>398</v>
      </c>
    </row>
    <row r="3" spans="1:13" ht="69.75" customHeight="1">
      <c r="A3" s="78">
        <v>104</v>
      </c>
      <c r="B3" s="79" t="s">
        <v>424</v>
      </c>
      <c r="C3" s="81" t="s">
        <v>425</v>
      </c>
      <c r="D3" s="80" t="s">
        <v>426</v>
      </c>
      <c r="E3" s="78" t="s">
        <v>394</v>
      </c>
      <c r="F3" s="79" t="s">
        <v>427</v>
      </c>
      <c r="G3" s="81" t="s">
        <v>428</v>
      </c>
      <c r="H3" s="79" t="s">
        <v>423</v>
      </c>
      <c r="I3" s="82"/>
      <c r="J3" s="83">
        <v>50000</v>
      </c>
      <c r="K3" s="83">
        <f t="shared" si="0"/>
        <v>50000</v>
      </c>
      <c r="L3" s="83">
        <v>5000</v>
      </c>
      <c r="M3" s="78" t="s">
        <v>398</v>
      </c>
    </row>
    <row r="4" spans="1:13" ht="67.5" customHeight="1">
      <c r="A4" s="67"/>
      <c r="B4" s="9"/>
      <c r="C4" s="69"/>
      <c r="D4" s="25"/>
      <c r="E4" s="67"/>
      <c r="F4" s="9"/>
      <c r="G4" s="69"/>
      <c r="H4" s="9"/>
      <c r="I4" s="70"/>
      <c r="J4" s="71"/>
      <c r="K4" s="71"/>
      <c r="L4" s="71"/>
      <c r="M4" s="67"/>
    </row>
    <row r="5" spans="1:13" ht="66" customHeight="1">
      <c r="A5" s="8"/>
      <c r="B5" s="9"/>
      <c r="C5" s="10"/>
      <c r="D5" s="8"/>
      <c r="E5" s="8"/>
      <c r="F5" s="10"/>
      <c r="G5" s="8"/>
      <c r="H5" s="10"/>
      <c r="I5" s="11"/>
      <c r="J5" s="12"/>
      <c r="K5" s="12"/>
      <c r="L5" s="12"/>
      <c r="M5" s="13"/>
    </row>
    <row r="6" spans="1:13" ht="57.75" customHeight="1">
      <c r="A6" s="8"/>
      <c r="B6" s="9"/>
      <c r="C6" s="10"/>
      <c r="D6" s="8"/>
      <c r="E6" s="8"/>
      <c r="F6" s="10"/>
      <c r="G6" s="8"/>
      <c r="H6" s="10"/>
      <c r="I6" s="15"/>
      <c r="J6" s="12"/>
      <c r="K6" s="12"/>
      <c r="L6" s="12"/>
      <c r="M6" s="13"/>
    </row>
    <row r="7" spans="1:13" ht="59.25" customHeight="1">
      <c r="A7" s="8"/>
      <c r="B7" s="9"/>
      <c r="C7" s="10"/>
      <c r="D7" s="8"/>
      <c r="E7" s="8"/>
      <c r="F7" s="10"/>
      <c r="G7" s="8"/>
      <c r="H7" s="10"/>
      <c r="I7" s="11"/>
      <c r="J7" s="12"/>
      <c r="K7" s="12"/>
      <c r="L7" s="12"/>
      <c r="M7" s="13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B1" zoomScaleNormal="100" workbookViewId="0"/>
  </sheetViews>
  <sheetFormatPr defaultColWidth="9" defaultRowHeight="16.2"/>
  <cols>
    <col min="1" max="1" width="9.109375" style="18" bestFit="1" customWidth="1"/>
    <col min="2" max="2" width="16.109375" style="18" customWidth="1"/>
    <col min="3" max="3" width="17.77734375" style="18" customWidth="1"/>
    <col min="4" max="4" width="10.6640625" style="18" customWidth="1"/>
    <col min="5" max="5" width="9" style="18"/>
    <col min="6" max="6" width="12.77734375" style="18" customWidth="1"/>
    <col min="7" max="7" width="12.109375" style="18" customWidth="1"/>
    <col min="8" max="8" width="9" style="18"/>
    <col min="9" max="9" width="11.77734375" style="18" customWidth="1"/>
    <col min="10" max="10" width="13.33203125" style="18" customWidth="1"/>
    <col min="11" max="11" width="9.77734375" style="18" bestFit="1" customWidth="1"/>
    <col min="12" max="12" width="12.6640625" style="18" customWidth="1"/>
    <col min="13" max="13" width="12.109375" style="18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75" customHeight="1">
      <c r="A2" s="78">
        <v>104</v>
      </c>
      <c r="B2" s="79" t="s">
        <v>100</v>
      </c>
      <c r="C2" s="79" t="s">
        <v>101</v>
      </c>
      <c r="D2" s="80" t="s">
        <v>102</v>
      </c>
      <c r="E2" s="78" t="s">
        <v>53</v>
      </c>
      <c r="F2" s="79" t="s">
        <v>103</v>
      </c>
      <c r="G2" s="81" t="s">
        <v>65</v>
      </c>
      <c r="H2" s="79" t="s">
        <v>104</v>
      </c>
      <c r="I2" s="82"/>
      <c r="J2" s="83">
        <v>100000</v>
      </c>
      <c r="K2" s="83">
        <v>100000</v>
      </c>
      <c r="L2" s="83">
        <v>10000</v>
      </c>
      <c r="M2" s="78" t="s">
        <v>57</v>
      </c>
    </row>
    <row r="3" spans="1:13" ht="69.75" customHeight="1">
      <c r="A3" s="78">
        <v>104</v>
      </c>
      <c r="B3" s="79" t="s">
        <v>105</v>
      </c>
      <c r="C3" s="81" t="s">
        <v>106</v>
      </c>
      <c r="D3" s="80" t="s">
        <v>102</v>
      </c>
      <c r="E3" s="78" t="s">
        <v>53</v>
      </c>
      <c r="F3" s="79" t="s">
        <v>107</v>
      </c>
      <c r="G3" s="81" t="s">
        <v>65</v>
      </c>
      <c r="H3" s="79" t="s">
        <v>104</v>
      </c>
      <c r="I3" s="82"/>
      <c r="J3" s="83">
        <v>100000</v>
      </c>
      <c r="K3" s="83">
        <v>100000</v>
      </c>
      <c r="L3" s="83">
        <v>10000</v>
      </c>
      <c r="M3" s="78" t="s">
        <v>57</v>
      </c>
    </row>
    <row r="4" spans="1:13" ht="57" customHeight="1">
      <c r="A4" s="78">
        <v>104</v>
      </c>
      <c r="B4" s="79" t="s">
        <v>175</v>
      </c>
      <c r="C4" s="81" t="s">
        <v>176</v>
      </c>
      <c r="D4" s="80" t="s">
        <v>177</v>
      </c>
      <c r="E4" s="78" t="s">
        <v>178</v>
      </c>
      <c r="F4" s="79" t="s">
        <v>179</v>
      </c>
      <c r="G4" s="81" t="s">
        <v>180</v>
      </c>
      <c r="H4" s="79" t="s">
        <v>181</v>
      </c>
      <c r="I4" s="82"/>
      <c r="J4" s="83">
        <v>50000</v>
      </c>
      <c r="K4" s="83">
        <f t="shared" ref="K4:K7" si="0">SUM(I4:J4)</f>
        <v>50000</v>
      </c>
      <c r="L4" s="83">
        <v>5000</v>
      </c>
      <c r="M4" s="78" t="s">
        <v>182</v>
      </c>
    </row>
    <row r="5" spans="1:13" ht="57.75" customHeight="1">
      <c r="A5" s="78">
        <v>104</v>
      </c>
      <c r="B5" s="79" t="s">
        <v>371</v>
      </c>
      <c r="C5" s="81" t="s">
        <v>372</v>
      </c>
      <c r="D5" s="80" t="s">
        <v>373</v>
      </c>
      <c r="E5" s="78" t="s">
        <v>374</v>
      </c>
      <c r="F5" s="79" t="s">
        <v>375</v>
      </c>
      <c r="G5" s="81" t="s">
        <v>376</v>
      </c>
      <c r="H5" s="79" t="s">
        <v>377</v>
      </c>
      <c r="I5" s="82"/>
      <c r="J5" s="83">
        <v>50000</v>
      </c>
      <c r="K5" s="83">
        <f t="shared" si="0"/>
        <v>50000</v>
      </c>
      <c r="L5" s="83">
        <v>5000</v>
      </c>
      <c r="M5" s="78" t="s">
        <v>378</v>
      </c>
    </row>
    <row r="6" spans="1:13" ht="64.5" customHeight="1">
      <c r="A6" s="78">
        <v>104</v>
      </c>
      <c r="B6" s="79" t="s">
        <v>399</v>
      </c>
      <c r="C6" s="81" t="s">
        <v>400</v>
      </c>
      <c r="D6" s="78" t="s">
        <v>401</v>
      </c>
      <c r="E6" s="78" t="s">
        <v>394</v>
      </c>
      <c r="F6" s="79" t="s">
        <v>402</v>
      </c>
      <c r="G6" s="81" t="s">
        <v>403</v>
      </c>
      <c r="H6" s="79" t="s">
        <v>404</v>
      </c>
      <c r="I6" s="82"/>
      <c r="J6" s="83">
        <v>50000</v>
      </c>
      <c r="K6" s="83">
        <f t="shared" si="0"/>
        <v>50000</v>
      </c>
      <c r="L6" s="83">
        <v>5000</v>
      </c>
      <c r="M6" s="78" t="s">
        <v>398</v>
      </c>
    </row>
    <row r="7" spans="1:13" ht="63" customHeight="1">
      <c r="A7" s="78">
        <v>104</v>
      </c>
      <c r="B7" s="79" t="s">
        <v>500</v>
      </c>
      <c r="C7" s="81" t="s">
        <v>501</v>
      </c>
      <c r="D7" s="80" t="s">
        <v>502</v>
      </c>
      <c r="E7" s="80" t="s">
        <v>461</v>
      </c>
      <c r="F7" s="79" t="s">
        <v>503</v>
      </c>
      <c r="G7" s="81" t="s">
        <v>504</v>
      </c>
      <c r="H7" s="79" t="s">
        <v>505</v>
      </c>
      <c r="I7" s="82"/>
      <c r="J7" s="83">
        <v>100000</v>
      </c>
      <c r="K7" s="83">
        <f t="shared" si="0"/>
        <v>100000</v>
      </c>
      <c r="L7" s="83">
        <v>10000</v>
      </c>
      <c r="M7" s="78" t="s">
        <v>465</v>
      </c>
    </row>
    <row r="8" spans="1:13" ht="61.5" customHeight="1">
      <c r="A8" s="67"/>
      <c r="B8" s="9"/>
      <c r="C8" s="11"/>
      <c r="D8" s="25"/>
      <c r="E8" s="67"/>
      <c r="F8" s="68"/>
      <c r="G8" s="69"/>
      <c r="H8" s="9"/>
      <c r="I8" s="70"/>
      <c r="J8" s="71"/>
      <c r="K8" s="71"/>
      <c r="L8" s="71"/>
      <c r="M8" s="67"/>
    </row>
    <row r="9" spans="1:13" ht="65.25" customHeight="1">
      <c r="A9" s="67"/>
      <c r="B9" s="9"/>
      <c r="C9" s="69"/>
      <c r="D9" s="25"/>
      <c r="E9" s="25"/>
      <c r="F9" s="9"/>
      <c r="G9" s="69"/>
      <c r="H9" s="9"/>
      <c r="I9" s="70"/>
      <c r="J9" s="71"/>
      <c r="K9" s="71"/>
      <c r="L9" s="71"/>
      <c r="M9" s="67"/>
    </row>
    <row r="10" spans="1:13" ht="55.5" customHeight="1">
      <c r="A10" s="67"/>
      <c r="B10" s="9"/>
      <c r="C10" s="69"/>
      <c r="D10" s="67"/>
      <c r="E10" s="25"/>
      <c r="F10" s="68"/>
      <c r="G10" s="69"/>
      <c r="H10" s="9"/>
      <c r="I10" s="70"/>
      <c r="J10" s="71"/>
      <c r="K10" s="71"/>
      <c r="L10" s="71"/>
      <c r="M10" s="67"/>
    </row>
    <row r="11" spans="1:13" ht="135" customHeight="1">
      <c r="A11" s="67"/>
      <c r="B11" s="9"/>
      <c r="C11" s="69"/>
      <c r="D11" s="25"/>
      <c r="E11" s="25"/>
      <c r="F11" s="9"/>
      <c r="G11" s="69"/>
      <c r="H11" s="9"/>
      <c r="I11" s="70"/>
      <c r="J11" s="71"/>
      <c r="K11" s="71"/>
      <c r="L11" s="71"/>
      <c r="M11" s="67"/>
    </row>
    <row r="12" spans="1:13" ht="76.5" customHeight="1">
      <c r="A12" s="67"/>
      <c r="B12" s="9"/>
      <c r="C12" s="69"/>
      <c r="D12" s="25"/>
      <c r="E12" s="67"/>
      <c r="F12" s="69"/>
      <c r="G12" s="69"/>
      <c r="H12" s="9"/>
      <c r="I12" s="70"/>
      <c r="J12" s="71"/>
      <c r="K12" s="71"/>
      <c r="L12" s="71"/>
      <c r="M12" s="67"/>
    </row>
    <row r="13" spans="1:13" ht="57.75" customHeight="1">
      <c r="A13" s="67"/>
      <c r="B13" s="9"/>
      <c r="C13" s="69"/>
      <c r="D13" s="25"/>
      <c r="E13" s="11"/>
      <c r="F13" s="9"/>
      <c r="G13" s="69"/>
      <c r="H13" s="9"/>
      <c r="I13" s="70"/>
      <c r="J13" s="71"/>
      <c r="K13" s="71"/>
      <c r="L13" s="71"/>
      <c r="M13" s="67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view="pageBreakPreview" topLeftCell="F1" zoomScaleNormal="100" workbookViewId="0">
      <selection activeCell="J10" sqref="J10:K10"/>
    </sheetView>
  </sheetViews>
  <sheetFormatPr defaultColWidth="9" defaultRowHeight="16.2"/>
  <cols>
    <col min="1" max="1" width="9.21875" style="18" bestFit="1" customWidth="1"/>
    <col min="2" max="2" width="17.21875" style="18" customWidth="1"/>
    <col min="3" max="3" width="18.77734375" style="18" customWidth="1"/>
    <col min="4" max="4" width="11.33203125" style="18" customWidth="1"/>
    <col min="5" max="5" width="9" style="18"/>
    <col min="6" max="6" width="12.77734375" style="18" customWidth="1"/>
    <col min="7" max="7" width="11.33203125" style="18" customWidth="1"/>
    <col min="8" max="8" width="12.33203125" style="18" customWidth="1"/>
    <col min="9" max="9" width="11.21875" style="18" customWidth="1"/>
    <col min="10" max="10" width="13.33203125" style="18" customWidth="1"/>
    <col min="11" max="11" width="11.109375" style="18" bestFit="1" customWidth="1"/>
    <col min="12" max="12" width="12.6640625" style="18" customWidth="1"/>
    <col min="13" max="13" width="11.44140625" style="18" customWidth="1"/>
  </cols>
  <sheetData>
    <row r="1" spans="1:13" ht="28.8">
      <c r="A1" s="19" t="s">
        <v>5</v>
      </c>
      <c r="B1" s="19" t="s">
        <v>6</v>
      </c>
      <c r="C1" s="20" t="s">
        <v>7</v>
      </c>
      <c r="D1" s="20" t="s">
        <v>8</v>
      </c>
      <c r="E1" s="21" t="s">
        <v>9</v>
      </c>
      <c r="F1" s="20" t="s">
        <v>10</v>
      </c>
      <c r="G1" s="20" t="s">
        <v>11</v>
      </c>
      <c r="H1" s="20" t="s">
        <v>12</v>
      </c>
      <c r="I1" s="22" t="s">
        <v>13</v>
      </c>
      <c r="J1" s="23" t="s">
        <v>14</v>
      </c>
      <c r="K1" s="23" t="s">
        <v>15</v>
      </c>
      <c r="L1" s="22" t="s">
        <v>16</v>
      </c>
      <c r="M1" s="22" t="s">
        <v>17</v>
      </c>
    </row>
    <row r="2" spans="1:13" ht="83.25" customHeight="1">
      <c r="A2" s="80">
        <v>104</v>
      </c>
      <c r="B2" s="88" t="s">
        <v>128</v>
      </c>
      <c r="C2" s="81" t="s">
        <v>129</v>
      </c>
      <c r="D2" s="85" t="s">
        <v>130</v>
      </c>
      <c r="E2" s="85" t="s">
        <v>53</v>
      </c>
      <c r="F2" s="80" t="s">
        <v>125</v>
      </c>
      <c r="G2" s="80" t="s">
        <v>144</v>
      </c>
      <c r="H2" s="86" t="s">
        <v>131</v>
      </c>
      <c r="I2" s="11"/>
      <c r="J2" s="87">
        <v>249000</v>
      </c>
      <c r="K2" s="87">
        <f>SUM(I2:J2)</f>
        <v>249000</v>
      </c>
      <c r="L2" s="87">
        <v>5000</v>
      </c>
      <c r="M2" s="80" t="s">
        <v>125</v>
      </c>
    </row>
    <row r="3" spans="1:13" ht="66.75" customHeight="1">
      <c r="A3" s="80">
        <v>104</v>
      </c>
      <c r="B3" s="88" t="s">
        <v>132</v>
      </c>
      <c r="C3" s="81" t="s">
        <v>133</v>
      </c>
      <c r="D3" s="85" t="s">
        <v>134</v>
      </c>
      <c r="E3" s="85" t="s">
        <v>53</v>
      </c>
      <c r="F3" s="80" t="s">
        <v>125</v>
      </c>
      <c r="G3" s="80" t="s">
        <v>144</v>
      </c>
      <c r="H3" s="86" t="s">
        <v>131</v>
      </c>
      <c r="I3" s="11"/>
      <c r="J3" s="87">
        <v>558000</v>
      </c>
      <c r="K3" s="87">
        <f t="shared" ref="K3:K9" si="0">SUM(I3:J3)</f>
        <v>558000</v>
      </c>
      <c r="L3" s="87">
        <v>26000</v>
      </c>
      <c r="M3" s="80" t="s">
        <v>125</v>
      </c>
    </row>
    <row r="4" spans="1:13" ht="40.5" customHeight="1">
      <c r="A4" s="78">
        <v>104</v>
      </c>
      <c r="B4" s="79" t="s">
        <v>168</v>
      </c>
      <c r="C4" s="81" t="s">
        <v>169</v>
      </c>
      <c r="D4" s="80" t="s">
        <v>170</v>
      </c>
      <c r="E4" s="78" t="s">
        <v>150</v>
      </c>
      <c r="F4" s="79" t="s">
        <v>171</v>
      </c>
      <c r="G4" s="81" t="s">
        <v>172</v>
      </c>
      <c r="H4" s="79" t="s">
        <v>153</v>
      </c>
      <c r="I4" s="82"/>
      <c r="J4" s="83">
        <v>100000</v>
      </c>
      <c r="K4" s="87">
        <f t="shared" si="0"/>
        <v>100000</v>
      </c>
      <c r="L4" s="83">
        <v>10000</v>
      </c>
      <c r="M4" s="78" t="s">
        <v>154</v>
      </c>
    </row>
    <row r="5" spans="1:13" ht="52.5" customHeight="1">
      <c r="A5" s="78">
        <v>104</v>
      </c>
      <c r="B5" s="79" t="s">
        <v>147</v>
      </c>
      <c r="C5" s="81" t="s">
        <v>148</v>
      </c>
      <c r="D5" s="80" t="s">
        <v>149</v>
      </c>
      <c r="E5" s="78" t="s">
        <v>150</v>
      </c>
      <c r="F5" s="79" t="s">
        <v>151</v>
      </c>
      <c r="G5" s="81" t="s">
        <v>152</v>
      </c>
      <c r="H5" s="79" t="s">
        <v>153</v>
      </c>
      <c r="I5" s="82"/>
      <c r="J5" s="83">
        <v>120000</v>
      </c>
      <c r="K5" s="87">
        <f t="shared" si="0"/>
        <v>120000</v>
      </c>
      <c r="L5" s="83">
        <v>12000</v>
      </c>
      <c r="M5" s="78" t="s">
        <v>154</v>
      </c>
    </row>
    <row r="6" spans="1:13" ht="73.5" customHeight="1">
      <c r="A6" s="78">
        <v>104</v>
      </c>
      <c r="B6" s="88" t="s">
        <v>260</v>
      </c>
      <c r="C6" s="81" t="s">
        <v>261</v>
      </c>
      <c r="D6" s="78" t="s">
        <v>262</v>
      </c>
      <c r="E6" s="78" t="s">
        <v>77</v>
      </c>
      <c r="F6" s="80" t="s">
        <v>263</v>
      </c>
      <c r="G6" s="80" t="s">
        <v>264</v>
      </c>
      <c r="H6" s="86" t="s">
        <v>265</v>
      </c>
      <c r="I6" s="87">
        <v>74400</v>
      </c>
      <c r="J6" s="87">
        <v>290000</v>
      </c>
      <c r="K6" s="87">
        <f t="shared" si="0"/>
        <v>364400</v>
      </c>
      <c r="L6" s="87">
        <v>40200</v>
      </c>
      <c r="M6" s="80" t="s">
        <v>125</v>
      </c>
    </row>
    <row r="7" spans="1:13" ht="53.25" customHeight="1">
      <c r="A7" s="78">
        <v>104</v>
      </c>
      <c r="B7" s="79" t="s">
        <v>305</v>
      </c>
      <c r="C7" s="81" t="s">
        <v>306</v>
      </c>
      <c r="D7" s="80" t="s">
        <v>307</v>
      </c>
      <c r="E7" s="78" t="s">
        <v>308</v>
      </c>
      <c r="F7" s="79" t="s">
        <v>309</v>
      </c>
      <c r="G7" s="81" t="s">
        <v>310</v>
      </c>
      <c r="H7" s="79" t="s">
        <v>311</v>
      </c>
      <c r="I7" s="82"/>
      <c r="J7" s="83">
        <v>100000</v>
      </c>
      <c r="K7" s="87">
        <f t="shared" si="0"/>
        <v>100000</v>
      </c>
      <c r="L7" s="83">
        <v>10000</v>
      </c>
      <c r="M7" s="78" t="s">
        <v>312</v>
      </c>
    </row>
    <row r="8" spans="1:13" ht="52.5" customHeight="1">
      <c r="A8" s="78">
        <v>104</v>
      </c>
      <c r="B8" s="79" t="s">
        <v>313</v>
      </c>
      <c r="C8" s="81" t="s">
        <v>314</v>
      </c>
      <c r="D8" s="78" t="s">
        <v>315</v>
      </c>
      <c r="E8" s="78" t="s">
        <v>308</v>
      </c>
      <c r="F8" s="79" t="s">
        <v>316</v>
      </c>
      <c r="G8" s="81" t="s">
        <v>317</v>
      </c>
      <c r="H8" s="79" t="s">
        <v>311</v>
      </c>
      <c r="I8" s="82"/>
      <c r="J8" s="83">
        <v>100000</v>
      </c>
      <c r="K8" s="87">
        <f t="shared" si="0"/>
        <v>100000</v>
      </c>
      <c r="L8" s="83">
        <v>10000</v>
      </c>
      <c r="M8" s="78" t="s">
        <v>312</v>
      </c>
    </row>
    <row r="9" spans="1:13" ht="58.5" customHeight="1">
      <c r="A9" s="78">
        <v>104</v>
      </c>
      <c r="B9" s="79" t="s">
        <v>411</v>
      </c>
      <c r="C9" s="81" t="s">
        <v>412</v>
      </c>
      <c r="D9" s="80" t="s">
        <v>413</v>
      </c>
      <c r="E9" s="78" t="s">
        <v>394</v>
      </c>
      <c r="F9" s="79" t="s">
        <v>414</v>
      </c>
      <c r="G9" s="81" t="s">
        <v>415</v>
      </c>
      <c r="H9" s="79" t="s">
        <v>416</v>
      </c>
      <c r="I9" s="82"/>
      <c r="J9" s="83">
        <v>100000</v>
      </c>
      <c r="K9" s="87">
        <f t="shared" si="0"/>
        <v>100000</v>
      </c>
      <c r="L9" s="83">
        <v>10000</v>
      </c>
      <c r="M9" s="78" t="s">
        <v>417</v>
      </c>
    </row>
    <row r="10" spans="1:13" ht="59.25" customHeight="1">
      <c r="A10" s="67"/>
      <c r="B10" s="9"/>
      <c r="C10" s="69"/>
      <c r="D10" s="25"/>
      <c r="E10" s="67"/>
      <c r="F10" s="9"/>
      <c r="G10" s="69"/>
      <c r="H10" s="9"/>
      <c r="I10" s="70"/>
      <c r="J10" s="71">
        <f>SUM(J2:J9)</f>
        <v>1617000</v>
      </c>
      <c r="K10" s="71">
        <f>SUM(K2:K9)</f>
        <v>1691400</v>
      </c>
      <c r="L10" s="71"/>
      <c r="M10" s="67"/>
    </row>
    <row r="11" spans="1:13" ht="72" customHeight="1">
      <c r="A11" s="67"/>
      <c r="B11" s="9"/>
      <c r="C11" s="69"/>
      <c r="D11" s="25"/>
      <c r="E11" s="67"/>
      <c r="F11" s="9"/>
      <c r="G11" s="69"/>
      <c r="H11" s="9"/>
      <c r="I11" s="70"/>
      <c r="J11" s="71"/>
      <c r="K11" s="71"/>
      <c r="L11" s="71"/>
      <c r="M11" s="67"/>
    </row>
    <row r="12" spans="1:13" ht="63" customHeight="1">
      <c r="A12" s="67"/>
      <c r="B12" s="9"/>
      <c r="C12" s="69"/>
      <c r="D12" s="25"/>
      <c r="E12" s="67"/>
      <c r="F12" s="69"/>
      <c r="G12" s="69"/>
      <c r="H12" s="9"/>
      <c r="I12" s="70"/>
      <c r="J12" s="71"/>
      <c r="K12" s="71"/>
      <c r="L12" s="71"/>
      <c r="M12" s="67"/>
    </row>
    <row r="13" spans="1:13" ht="62.25" customHeight="1">
      <c r="A13" s="67"/>
      <c r="B13" s="9"/>
      <c r="C13" s="69"/>
      <c r="D13" s="25"/>
      <c r="E13" s="11"/>
      <c r="F13" s="9"/>
      <c r="G13" s="69"/>
      <c r="H13" s="9"/>
      <c r="I13" s="70"/>
      <c r="J13" s="71"/>
      <c r="K13" s="71"/>
      <c r="L13" s="71"/>
      <c r="M13" s="67"/>
    </row>
  </sheetData>
  <sortState ref="A2:M13">
    <sortCondition ref="B2"/>
  </sortState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view="pageBreakPreview" topLeftCell="B1" zoomScaleNormal="100" workbookViewId="0">
      <selection activeCell="K4" sqref="K4"/>
    </sheetView>
  </sheetViews>
  <sheetFormatPr defaultColWidth="9" defaultRowHeight="16.2"/>
  <cols>
    <col min="1" max="1" width="9.109375" style="18" bestFit="1" customWidth="1"/>
    <col min="2" max="2" width="17.77734375" style="18" customWidth="1"/>
    <col min="3" max="3" width="18.77734375" style="18" customWidth="1"/>
    <col min="4" max="4" width="11.21875" style="18" customWidth="1"/>
    <col min="5" max="5" width="9" style="18"/>
    <col min="6" max="6" width="12.77734375" style="18" customWidth="1"/>
    <col min="7" max="7" width="11.88671875" style="18" customWidth="1"/>
    <col min="8" max="8" width="9" style="18"/>
    <col min="9" max="9" width="11.77734375" style="18" customWidth="1"/>
    <col min="10" max="10" width="13.33203125" style="18" customWidth="1"/>
    <col min="11" max="11" width="9.77734375" style="18" bestFit="1" customWidth="1"/>
    <col min="12" max="12" width="12.6640625" style="18" customWidth="1"/>
    <col min="13" max="13" width="12.109375" style="18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66.75" customHeight="1">
      <c r="A2" s="78">
        <v>104</v>
      </c>
      <c r="B2" s="79" t="s">
        <v>74</v>
      </c>
      <c r="C2" s="81" t="s">
        <v>75</v>
      </c>
      <c r="D2" s="80" t="s">
        <v>76</v>
      </c>
      <c r="E2" s="78" t="s">
        <v>77</v>
      </c>
      <c r="F2" s="79" t="s">
        <v>78</v>
      </c>
      <c r="G2" s="81" t="s">
        <v>79</v>
      </c>
      <c r="H2" s="79" t="s">
        <v>80</v>
      </c>
      <c r="I2" s="82"/>
      <c r="J2" s="83">
        <v>100000</v>
      </c>
      <c r="K2" s="83">
        <f t="shared" ref="K2:K3" si="0">SUM(I2:J2)</f>
        <v>100000</v>
      </c>
      <c r="L2" s="83">
        <v>10000</v>
      </c>
      <c r="M2" s="78" t="s">
        <v>81</v>
      </c>
    </row>
    <row r="3" spans="1:13" ht="57" customHeight="1">
      <c r="A3" s="78">
        <v>104</v>
      </c>
      <c r="B3" s="79" t="s">
        <v>82</v>
      </c>
      <c r="C3" s="81" t="s">
        <v>83</v>
      </c>
      <c r="D3" s="80" t="s">
        <v>84</v>
      </c>
      <c r="E3" s="78" t="s">
        <v>77</v>
      </c>
      <c r="F3" s="79" t="s">
        <v>85</v>
      </c>
      <c r="G3" s="81" t="s">
        <v>79</v>
      </c>
      <c r="H3" s="79" t="s">
        <v>80</v>
      </c>
      <c r="I3" s="82"/>
      <c r="J3" s="83">
        <v>100000</v>
      </c>
      <c r="K3" s="83">
        <f t="shared" si="0"/>
        <v>100000</v>
      </c>
      <c r="L3" s="83">
        <v>10000</v>
      </c>
      <c r="M3" s="78" t="s">
        <v>81</v>
      </c>
    </row>
    <row r="4" spans="1:13" ht="96" customHeight="1">
      <c r="A4" s="84">
        <v>104</v>
      </c>
      <c r="B4" s="88" t="s">
        <v>139</v>
      </c>
      <c r="C4" s="81" t="s">
        <v>140</v>
      </c>
      <c r="D4" s="85" t="s">
        <v>141</v>
      </c>
      <c r="E4" s="78" t="s">
        <v>77</v>
      </c>
      <c r="F4" s="80" t="s">
        <v>125</v>
      </c>
      <c r="G4" s="80" t="s">
        <v>126</v>
      </c>
      <c r="H4" s="86" t="s">
        <v>142</v>
      </c>
      <c r="J4" s="87">
        <v>332500</v>
      </c>
      <c r="K4" s="87">
        <v>332500</v>
      </c>
      <c r="L4" s="87">
        <v>14000</v>
      </c>
      <c r="M4" s="78" t="s">
        <v>143</v>
      </c>
    </row>
    <row r="5" spans="1:13" ht="56.25" customHeight="1">
      <c r="A5" s="78">
        <v>104</v>
      </c>
      <c r="B5" s="79" t="s">
        <v>274</v>
      </c>
      <c r="C5" s="81" t="s">
        <v>275</v>
      </c>
      <c r="D5" s="80" t="s">
        <v>276</v>
      </c>
      <c r="E5" s="78" t="s">
        <v>269</v>
      </c>
      <c r="F5" s="79" t="s">
        <v>277</v>
      </c>
      <c r="G5" s="81" t="s">
        <v>278</v>
      </c>
      <c r="H5" s="79" t="s">
        <v>279</v>
      </c>
      <c r="I5" s="82"/>
      <c r="J5" s="83">
        <v>100000</v>
      </c>
      <c r="K5" s="83">
        <f t="shared" ref="K5" si="1">SUM(I5:J5)</f>
        <v>100000</v>
      </c>
      <c r="L5" s="83">
        <v>10000</v>
      </c>
      <c r="M5" s="78" t="s">
        <v>280</v>
      </c>
    </row>
    <row r="6" spans="1:13" ht="63" customHeight="1">
      <c r="A6" s="78">
        <v>104</v>
      </c>
      <c r="B6" s="79" t="s">
        <v>333</v>
      </c>
      <c r="C6" s="81" t="s">
        <v>334</v>
      </c>
      <c r="D6" s="80" t="s">
        <v>335</v>
      </c>
      <c r="E6" s="78" t="s">
        <v>328</v>
      </c>
      <c r="F6" s="79" t="s">
        <v>336</v>
      </c>
      <c r="G6" s="81" t="s">
        <v>337</v>
      </c>
      <c r="H6" s="79" t="s">
        <v>338</v>
      </c>
      <c r="I6" s="82"/>
      <c r="J6" s="83">
        <v>50000</v>
      </c>
      <c r="K6" s="83">
        <f>SUM(I6:J6)</f>
        <v>50000</v>
      </c>
      <c r="L6" s="83">
        <v>5000</v>
      </c>
      <c r="M6" s="78" t="s">
        <v>339</v>
      </c>
    </row>
    <row r="7" spans="1:13" ht="65.25" customHeight="1">
      <c r="A7" s="78">
        <v>104</v>
      </c>
      <c r="B7" s="79" t="s">
        <v>364</v>
      </c>
      <c r="C7" s="81" t="s">
        <v>365</v>
      </c>
      <c r="D7" s="80" t="s">
        <v>366</v>
      </c>
      <c r="E7" s="78" t="s">
        <v>350</v>
      </c>
      <c r="F7" s="79" t="s">
        <v>367</v>
      </c>
      <c r="G7" s="81" t="s">
        <v>368</v>
      </c>
      <c r="H7" s="79" t="s">
        <v>369</v>
      </c>
      <c r="I7" s="82"/>
      <c r="J7" s="83">
        <v>176000</v>
      </c>
      <c r="K7" s="83">
        <f t="shared" ref="K7:K8" si="2">SUM(I7:J7)</f>
        <v>176000</v>
      </c>
      <c r="L7" s="83">
        <v>17600</v>
      </c>
      <c r="M7" s="78" t="s">
        <v>370</v>
      </c>
    </row>
    <row r="8" spans="1:13" ht="91.5" customHeight="1">
      <c r="A8" s="78">
        <v>104</v>
      </c>
      <c r="B8" s="79" t="s">
        <v>391</v>
      </c>
      <c r="C8" s="81" t="s">
        <v>392</v>
      </c>
      <c r="D8" s="80" t="s">
        <v>393</v>
      </c>
      <c r="E8" s="78" t="s">
        <v>394</v>
      </c>
      <c r="F8" s="79" t="s">
        <v>395</v>
      </c>
      <c r="G8" s="81" t="s">
        <v>396</v>
      </c>
      <c r="H8" s="79" t="s">
        <v>397</v>
      </c>
      <c r="I8" s="82"/>
      <c r="J8" s="83">
        <v>50000</v>
      </c>
      <c r="K8" s="83">
        <f t="shared" si="2"/>
        <v>50000</v>
      </c>
      <c r="L8" s="83">
        <v>5000</v>
      </c>
      <c r="M8" s="78" t="s">
        <v>398</v>
      </c>
    </row>
    <row r="9" spans="1:13" ht="68.25" customHeight="1">
      <c r="A9" s="78">
        <v>104</v>
      </c>
      <c r="B9" s="79" t="s">
        <v>451</v>
      </c>
      <c r="C9" s="81" t="s">
        <v>452</v>
      </c>
      <c r="D9" s="80" t="s">
        <v>453</v>
      </c>
      <c r="E9" s="78" t="s">
        <v>8</v>
      </c>
      <c r="F9" s="81" t="s">
        <v>454</v>
      </c>
      <c r="G9" s="81" t="s">
        <v>455</v>
      </c>
      <c r="H9" s="79" t="s">
        <v>456</v>
      </c>
      <c r="I9" s="82"/>
      <c r="J9" s="83">
        <v>50000</v>
      </c>
      <c r="K9" s="83">
        <v>50000</v>
      </c>
      <c r="L9" s="83">
        <v>5000</v>
      </c>
      <c r="M9" s="78" t="s">
        <v>457</v>
      </c>
    </row>
    <row r="10" spans="1:13" ht="70.5" customHeight="1">
      <c r="A10" s="80">
        <v>104</v>
      </c>
      <c r="B10" s="79" t="s">
        <v>522</v>
      </c>
      <c r="C10" s="81" t="s">
        <v>523</v>
      </c>
      <c r="D10" s="80" t="s">
        <v>524</v>
      </c>
      <c r="E10" s="80" t="s">
        <v>8</v>
      </c>
      <c r="F10" s="79" t="s">
        <v>527</v>
      </c>
      <c r="G10" s="81" t="s">
        <v>525</v>
      </c>
      <c r="H10" s="81" t="s">
        <v>456</v>
      </c>
      <c r="I10" s="80">
        <v>140000</v>
      </c>
      <c r="J10" s="116">
        <v>35000</v>
      </c>
      <c r="K10" s="116">
        <v>175000</v>
      </c>
      <c r="L10" s="116">
        <v>4500</v>
      </c>
      <c r="M10" s="80" t="s">
        <v>526</v>
      </c>
    </row>
    <row r="11" spans="1:13" ht="61.5" customHeight="1">
      <c r="A11" s="67"/>
      <c r="B11" s="9"/>
      <c r="C11" s="69"/>
      <c r="D11" s="25"/>
      <c r="E11" s="67"/>
      <c r="F11" s="68"/>
      <c r="G11" s="69"/>
      <c r="H11" s="9"/>
      <c r="I11" s="70"/>
      <c r="J11" s="71"/>
      <c r="K11" s="71"/>
      <c r="L11" s="71"/>
      <c r="M11" s="67"/>
    </row>
    <row r="12" spans="1:13" ht="74.25" customHeight="1">
      <c r="A12" s="67"/>
      <c r="B12" s="9"/>
      <c r="C12" s="69"/>
      <c r="D12" s="25"/>
      <c r="E12" s="67"/>
      <c r="F12" s="9"/>
      <c r="G12" s="69"/>
      <c r="H12" s="9"/>
      <c r="I12" s="70"/>
      <c r="J12" s="71"/>
      <c r="K12" s="71"/>
      <c r="L12" s="71"/>
      <c r="M12" s="67"/>
    </row>
    <row r="13" spans="1:13" ht="66.75" customHeight="1">
      <c r="A13" s="67"/>
      <c r="B13" s="9"/>
      <c r="C13" s="69"/>
      <c r="D13" s="25"/>
      <c r="E13" s="11"/>
      <c r="F13" s="9"/>
      <c r="G13" s="69"/>
      <c r="H13" s="9"/>
      <c r="I13" s="70"/>
      <c r="J13" s="71"/>
      <c r="K13" s="71"/>
      <c r="L13" s="71"/>
      <c r="M13" s="67"/>
    </row>
    <row r="14" spans="1:13" ht="78.75" customHeight="1">
      <c r="A14" s="67"/>
      <c r="B14" s="9"/>
      <c r="C14" s="69"/>
      <c r="D14" s="25"/>
      <c r="E14" s="11"/>
      <c r="F14" s="68"/>
      <c r="G14" s="69"/>
      <c r="H14" s="9"/>
      <c r="I14" s="70"/>
      <c r="J14" s="71"/>
      <c r="K14" s="71"/>
      <c r="L14" s="71"/>
      <c r="M14" s="67"/>
    </row>
    <row r="15" spans="1:13" ht="57.75" customHeight="1">
      <c r="A15" s="67"/>
      <c r="B15" s="72"/>
      <c r="C15" s="73"/>
      <c r="D15" s="72"/>
      <c r="E15" s="11"/>
      <c r="F15" s="73"/>
      <c r="G15" s="73"/>
      <c r="H15" s="73"/>
      <c r="I15" s="74"/>
      <c r="J15" s="75"/>
      <c r="K15" s="71"/>
      <c r="L15" s="12"/>
      <c r="M15" s="67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view="pageBreakPreview" topLeftCell="B1" zoomScaleNormal="100" workbookViewId="0">
      <selection activeCell="J3" sqref="J3:J4"/>
    </sheetView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5" width="9" style="16"/>
    <col min="6" max="6" width="12.77734375" style="16" customWidth="1"/>
    <col min="7" max="7" width="13.109375" style="16" customWidth="1"/>
    <col min="8" max="8" width="9" style="16"/>
    <col min="9" max="9" width="11.77734375" style="16" customWidth="1"/>
    <col min="10" max="10" width="13.33203125" style="16" customWidth="1"/>
    <col min="11" max="11" width="10.33203125" style="16" customWidth="1"/>
    <col min="12" max="12" width="12.6640625" style="16" customWidth="1"/>
    <col min="13" max="13" width="12.109375" style="16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39.75" customHeight="1">
      <c r="A2" s="84">
        <v>103</v>
      </c>
      <c r="B2" s="81" t="s">
        <v>115</v>
      </c>
      <c r="C2" s="81" t="s">
        <v>116</v>
      </c>
      <c r="D2" s="85" t="s">
        <v>117</v>
      </c>
      <c r="E2" s="80" t="s">
        <v>120</v>
      </c>
      <c r="F2" s="80" t="s">
        <v>118</v>
      </c>
      <c r="G2" s="80" t="s">
        <v>119</v>
      </c>
      <c r="H2" s="86" t="s">
        <v>49</v>
      </c>
      <c r="J2" s="87">
        <v>190000</v>
      </c>
      <c r="K2" s="87">
        <v>190000</v>
      </c>
      <c r="L2" s="87">
        <v>5000</v>
      </c>
      <c r="M2" s="85" t="s">
        <v>121</v>
      </c>
    </row>
    <row r="3" spans="1:13" ht="45">
      <c r="A3" s="78">
        <v>104</v>
      </c>
      <c r="B3" s="79" t="s">
        <v>231</v>
      </c>
      <c r="C3" s="81" t="s">
        <v>232</v>
      </c>
      <c r="D3" s="80" t="s">
        <v>233</v>
      </c>
      <c r="E3" s="112" t="s">
        <v>226</v>
      </c>
      <c r="F3" s="79" t="s">
        <v>234</v>
      </c>
      <c r="G3" s="81" t="s">
        <v>228</v>
      </c>
      <c r="H3" s="79" t="s">
        <v>235</v>
      </c>
      <c r="I3" s="82"/>
      <c r="J3" s="83">
        <v>1000000</v>
      </c>
      <c r="K3" s="83">
        <f t="shared" ref="K3:K4" si="0">SUM(I3:J3)</f>
        <v>1000000</v>
      </c>
      <c r="L3" s="83"/>
      <c r="M3" s="78" t="s">
        <v>236</v>
      </c>
    </row>
    <row r="4" spans="1:13" ht="68.25" customHeight="1">
      <c r="A4" s="78">
        <v>104</v>
      </c>
      <c r="B4" s="79" t="s">
        <v>347</v>
      </c>
      <c r="C4" s="81" t="s">
        <v>348</v>
      </c>
      <c r="D4" s="78" t="s">
        <v>349</v>
      </c>
      <c r="E4" s="78" t="s">
        <v>350</v>
      </c>
      <c r="F4" s="79" t="s">
        <v>351</v>
      </c>
      <c r="G4" s="81" t="s">
        <v>352</v>
      </c>
      <c r="H4" s="79" t="s">
        <v>353</v>
      </c>
      <c r="I4" s="82"/>
      <c r="J4" s="83">
        <v>74000</v>
      </c>
      <c r="K4" s="83">
        <f t="shared" si="0"/>
        <v>74000</v>
      </c>
      <c r="L4" s="83">
        <v>7400</v>
      </c>
      <c r="M4" s="78" t="s">
        <v>354</v>
      </c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Normal="100" workbookViewId="0"/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5" width="9" style="16"/>
    <col min="6" max="6" width="12.77734375" style="16" customWidth="1"/>
    <col min="7" max="7" width="11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31" t="s">
        <v>17</v>
      </c>
    </row>
    <row r="2" spans="1:13" ht="73.5" customHeight="1">
      <c r="A2" s="78">
        <v>104</v>
      </c>
      <c r="B2" s="79" t="s">
        <v>96</v>
      </c>
      <c r="C2" s="79" t="s">
        <v>97</v>
      </c>
      <c r="D2" s="80" t="s">
        <v>98</v>
      </c>
      <c r="E2" s="78" t="s">
        <v>53</v>
      </c>
      <c r="F2" s="79" t="s">
        <v>54</v>
      </c>
      <c r="G2" s="81" t="s">
        <v>55</v>
      </c>
      <c r="H2" s="79" t="s">
        <v>99</v>
      </c>
      <c r="I2" s="82"/>
      <c r="J2" s="83">
        <v>100000</v>
      </c>
      <c r="K2" s="83">
        <f t="shared" ref="K2" si="0">SUM(I2:J2)</f>
        <v>100000</v>
      </c>
      <c r="L2" s="83">
        <v>10000</v>
      </c>
      <c r="M2" s="78" t="s">
        <v>57</v>
      </c>
    </row>
    <row r="3" spans="1:13" ht="50.25" customHeight="1">
      <c r="A3" s="84">
        <v>104</v>
      </c>
      <c r="B3" s="88" t="s">
        <v>122</v>
      </c>
      <c r="C3" s="81" t="s">
        <v>123</v>
      </c>
      <c r="D3" s="85" t="s">
        <v>124</v>
      </c>
      <c r="E3" s="78" t="s">
        <v>53</v>
      </c>
      <c r="F3" s="80" t="s">
        <v>125</v>
      </c>
      <c r="G3" s="81" t="s">
        <v>127</v>
      </c>
      <c r="H3" s="86" t="s">
        <v>99</v>
      </c>
      <c r="J3" s="83">
        <v>444000</v>
      </c>
      <c r="K3" s="83">
        <v>444000</v>
      </c>
      <c r="L3" s="87">
        <v>18000</v>
      </c>
      <c r="M3" s="78" t="s">
        <v>121</v>
      </c>
    </row>
    <row r="4" spans="1:13" ht="92.25" customHeight="1">
      <c r="A4" s="67"/>
      <c r="B4" s="9"/>
      <c r="C4" s="69"/>
      <c r="D4" s="25"/>
      <c r="E4" s="67"/>
      <c r="F4" s="9"/>
      <c r="G4" s="69"/>
      <c r="H4" s="9"/>
      <c r="I4" s="70"/>
      <c r="J4" s="71"/>
      <c r="K4" s="71"/>
      <c r="L4" s="71"/>
      <c r="M4" s="67"/>
    </row>
    <row r="5" spans="1:13" ht="82.5" customHeight="1">
      <c r="A5" s="67"/>
      <c r="B5" s="9"/>
      <c r="C5" s="69"/>
      <c r="D5" s="25"/>
      <c r="E5" s="67"/>
      <c r="F5" s="9"/>
      <c r="G5" s="69"/>
      <c r="H5" s="9"/>
      <c r="I5" s="70"/>
      <c r="J5" s="71"/>
      <c r="K5" s="71"/>
      <c r="L5" s="71"/>
      <c r="M5" s="67"/>
    </row>
    <row r="6" spans="1:13" ht="73.5" customHeight="1">
      <c r="A6" s="67"/>
      <c r="B6" s="9"/>
      <c r="C6" s="69"/>
      <c r="D6" s="25"/>
      <c r="E6" s="67"/>
      <c r="F6" s="9"/>
      <c r="G6" s="69"/>
      <c r="H6" s="9"/>
      <c r="I6" s="70"/>
      <c r="J6" s="71"/>
      <c r="K6" s="71"/>
      <c r="L6" s="71"/>
      <c r="M6" s="67"/>
    </row>
    <row r="7" spans="1:13" ht="94.5" customHeight="1">
      <c r="A7" s="67"/>
      <c r="B7" s="9"/>
      <c r="C7" s="69"/>
      <c r="D7" s="25"/>
      <c r="E7" s="67"/>
      <c r="F7" s="9"/>
      <c r="G7" s="69"/>
      <c r="H7" s="9"/>
      <c r="I7" s="70"/>
      <c r="J7" s="71"/>
      <c r="K7" s="71"/>
      <c r="L7" s="71"/>
      <c r="M7" s="67"/>
    </row>
    <row r="8" spans="1:13" ht="90" customHeight="1">
      <c r="A8" s="67"/>
      <c r="B8" s="9"/>
      <c r="C8" s="69"/>
      <c r="D8" s="25"/>
      <c r="E8" s="67"/>
      <c r="F8" s="69"/>
      <c r="G8" s="69"/>
      <c r="H8" s="9"/>
      <c r="I8" s="70"/>
      <c r="J8" s="71"/>
      <c r="K8" s="71"/>
      <c r="L8" s="71"/>
      <c r="M8" s="67"/>
    </row>
    <row r="9" spans="1:13" ht="54" customHeight="1">
      <c r="A9" s="67"/>
      <c r="B9" s="9"/>
      <c r="C9" s="69"/>
      <c r="D9" s="67"/>
      <c r="E9" s="67"/>
      <c r="F9" s="69"/>
      <c r="G9" s="69"/>
      <c r="H9" s="9"/>
      <c r="I9" s="70"/>
      <c r="J9" s="71"/>
      <c r="K9" s="71"/>
      <c r="L9" s="71"/>
      <c r="M9" s="67"/>
    </row>
    <row r="10" spans="1:13" ht="73.5" customHeight="1">
      <c r="A10" s="67"/>
      <c r="B10" s="9"/>
      <c r="C10" s="11"/>
      <c r="D10" s="25"/>
      <c r="E10" s="67"/>
      <c r="F10" s="9"/>
      <c r="G10" s="69"/>
      <c r="H10" s="9"/>
      <c r="I10" s="70"/>
      <c r="J10" s="71"/>
      <c r="K10" s="71"/>
      <c r="L10" s="71"/>
      <c r="M10" s="67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Normal="100" workbookViewId="0"/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5" width="9" style="16"/>
    <col min="6" max="6" width="12.77734375" style="16" customWidth="1"/>
    <col min="7" max="7" width="11.2187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28.8">
      <c r="A1" s="2" t="s">
        <v>5</v>
      </c>
      <c r="B1" s="3" t="s">
        <v>6</v>
      </c>
      <c r="C1" s="4" t="s">
        <v>7</v>
      </c>
      <c r="D1" s="4" t="s">
        <v>8</v>
      </c>
      <c r="E1" s="5" t="s">
        <v>9</v>
      </c>
      <c r="F1" s="4" t="s">
        <v>10</v>
      </c>
      <c r="G1" s="4" t="s">
        <v>11</v>
      </c>
      <c r="H1" s="4" t="s">
        <v>12</v>
      </c>
      <c r="I1" s="6" t="s">
        <v>13</v>
      </c>
      <c r="J1" s="7" t="s">
        <v>14</v>
      </c>
      <c r="K1" s="7" t="s">
        <v>15</v>
      </c>
      <c r="L1" s="6" t="s">
        <v>16</v>
      </c>
      <c r="M1" s="6" t="s">
        <v>17</v>
      </c>
    </row>
    <row r="2" spans="1:13" ht="54.75" customHeight="1">
      <c r="A2" s="78">
        <v>104</v>
      </c>
      <c r="B2" s="79" t="s">
        <v>67</v>
      </c>
      <c r="C2" s="81" t="s">
        <v>68</v>
      </c>
      <c r="D2" s="80" t="s">
        <v>69</v>
      </c>
      <c r="E2" s="78" t="s">
        <v>53</v>
      </c>
      <c r="F2" s="79" t="s">
        <v>70</v>
      </c>
      <c r="G2" s="81" t="s">
        <v>71</v>
      </c>
      <c r="H2" s="79" t="s">
        <v>72</v>
      </c>
      <c r="I2" s="82"/>
      <c r="J2" s="83">
        <v>95400</v>
      </c>
      <c r="K2" s="83">
        <f t="shared" ref="K2:K5" si="0">SUM(I2:J2)</f>
        <v>95400</v>
      </c>
      <c r="L2" s="83">
        <v>9540</v>
      </c>
      <c r="M2" s="78" t="s">
        <v>73</v>
      </c>
    </row>
    <row r="3" spans="1:13" ht="47.25" customHeight="1">
      <c r="A3" s="78">
        <v>104</v>
      </c>
      <c r="B3" s="79" t="s">
        <v>203</v>
      </c>
      <c r="C3" s="81" t="s">
        <v>204</v>
      </c>
      <c r="D3" s="111" t="s">
        <v>205</v>
      </c>
      <c r="E3" s="78" t="s">
        <v>178</v>
      </c>
      <c r="F3" s="79" t="s">
        <v>206</v>
      </c>
      <c r="G3" s="81" t="s">
        <v>207</v>
      </c>
      <c r="H3" s="79" t="s">
        <v>208</v>
      </c>
      <c r="I3" s="82"/>
      <c r="J3" s="83">
        <v>200000</v>
      </c>
      <c r="K3" s="83">
        <f t="shared" si="0"/>
        <v>200000</v>
      </c>
      <c r="L3" s="83">
        <v>20000</v>
      </c>
      <c r="M3" s="78" t="s">
        <v>182</v>
      </c>
    </row>
    <row r="4" spans="1:13" ht="67.5" customHeight="1">
      <c r="A4" s="78">
        <v>104</v>
      </c>
      <c r="B4" s="79" t="s">
        <v>215</v>
      </c>
      <c r="C4" s="81" t="s">
        <v>216</v>
      </c>
      <c r="D4" s="80" t="s">
        <v>217</v>
      </c>
      <c r="E4" s="112" t="s">
        <v>218</v>
      </c>
      <c r="F4" s="79" t="s">
        <v>219</v>
      </c>
      <c r="G4" s="81" t="s">
        <v>220</v>
      </c>
      <c r="H4" s="79" t="s">
        <v>221</v>
      </c>
      <c r="I4" s="82"/>
      <c r="J4" s="83">
        <v>100000</v>
      </c>
      <c r="K4" s="83">
        <f t="shared" si="0"/>
        <v>100000</v>
      </c>
      <c r="L4" s="83">
        <v>10000</v>
      </c>
      <c r="M4" s="78" t="s">
        <v>222</v>
      </c>
    </row>
    <row r="5" spans="1:13" ht="54" customHeight="1">
      <c r="A5" s="78">
        <v>104</v>
      </c>
      <c r="B5" s="79" t="s">
        <v>245</v>
      </c>
      <c r="C5" s="81" t="s">
        <v>246</v>
      </c>
      <c r="D5" s="80" t="s">
        <v>247</v>
      </c>
      <c r="E5" s="78" t="s">
        <v>248</v>
      </c>
      <c r="F5" s="79" t="s">
        <v>249</v>
      </c>
      <c r="G5" s="81" t="s">
        <v>250</v>
      </c>
      <c r="H5" s="79" t="s">
        <v>251</v>
      </c>
      <c r="I5" s="82"/>
      <c r="J5" s="83">
        <v>100000</v>
      </c>
      <c r="K5" s="83">
        <f t="shared" si="0"/>
        <v>100000</v>
      </c>
      <c r="L5" s="83">
        <v>10000</v>
      </c>
      <c r="M5" s="78" t="s">
        <v>252</v>
      </c>
    </row>
    <row r="6" spans="1:13" ht="61.5" customHeight="1">
      <c r="A6" s="78">
        <v>104</v>
      </c>
      <c r="B6" s="79" t="s">
        <v>292</v>
      </c>
      <c r="C6" s="81" t="s">
        <v>293</v>
      </c>
      <c r="D6" s="80" t="s">
        <v>294</v>
      </c>
      <c r="E6" s="78" t="s">
        <v>269</v>
      </c>
      <c r="F6" s="79" t="s">
        <v>295</v>
      </c>
      <c r="G6" s="81" t="s">
        <v>271</v>
      </c>
      <c r="H6" s="79" t="s">
        <v>296</v>
      </c>
      <c r="I6" s="82"/>
      <c r="J6" s="83">
        <v>50000</v>
      </c>
      <c r="K6" s="83">
        <f t="shared" ref="K6:K7" si="1">SUM(I6:J6)</f>
        <v>50000</v>
      </c>
      <c r="L6" s="83">
        <v>5000</v>
      </c>
      <c r="M6" s="78" t="s">
        <v>280</v>
      </c>
    </row>
    <row r="7" spans="1:13" ht="45" customHeight="1">
      <c r="A7" s="78">
        <v>104</v>
      </c>
      <c r="B7" s="79" t="s">
        <v>379</v>
      </c>
      <c r="C7" s="81" t="s">
        <v>380</v>
      </c>
      <c r="D7" s="80" t="s">
        <v>381</v>
      </c>
      <c r="E7" s="78" t="s">
        <v>350</v>
      </c>
      <c r="F7" s="79" t="s">
        <v>382</v>
      </c>
      <c r="G7" s="81" t="s">
        <v>383</v>
      </c>
      <c r="H7" s="79" t="s">
        <v>384</v>
      </c>
      <c r="I7" s="82"/>
      <c r="J7" s="83">
        <v>54000</v>
      </c>
      <c r="K7" s="83">
        <f t="shared" si="1"/>
        <v>54000</v>
      </c>
      <c r="L7" s="83">
        <v>5400</v>
      </c>
      <c r="M7" s="78" t="s">
        <v>354</v>
      </c>
    </row>
    <row r="8" spans="1:13" ht="55.5" customHeight="1">
      <c r="A8" s="67"/>
      <c r="B8" s="9"/>
      <c r="C8" s="69"/>
      <c r="D8" s="25"/>
      <c r="E8" s="25"/>
      <c r="F8" s="9"/>
      <c r="G8" s="69"/>
      <c r="H8" s="9"/>
      <c r="I8" s="70"/>
      <c r="J8" s="71"/>
      <c r="K8" s="71"/>
      <c r="L8" s="71"/>
      <c r="M8" s="67"/>
    </row>
    <row r="9" spans="1:13" ht="69.75" customHeight="1">
      <c r="A9" s="67"/>
      <c r="B9" s="9"/>
      <c r="C9" s="69"/>
      <c r="D9" s="25"/>
      <c r="E9" s="25"/>
      <c r="F9" s="9"/>
      <c r="G9" s="69"/>
      <c r="H9" s="9"/>
      <c r="I9" s="70"/>
      <c r="J9" s="71"/>
      <c r="K9" s="71"/>
      <c r="L9" s="71"/>
      <c r="M9" s="67"/>
    </row>
    <row r="10" spans="1:13" ht="71.25" customHeight="1">
      <c r="A10" s="67"/>
      <c r="B10" s="9"/>
      <c r="C10" s="69"/>
      <c r="D10" s="25"/>
      <c r="E10" s="25"/>
      <c r="F10" s="9"/>
      <c r="G10" s="69"/>
      <c r="H10" s="9"/>
      <c r="I10" s="70"/>
      <c r="J10" s="71"/>
      <c r="K10" s="71"/>
      <c r="L10" s="71"/>
      <c r="M10" s="67"/>
    </row>
  </sheetData>
  <sortState ref="A2:M10">
    <sortCondition ref="B2"/>
  </sortState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BreakPreview" zoomScaleNormal="100" workbookViewId="0"/>
  </sheetViews>
  <sheetFormatPr defaultColWidth="9" defaultRowHeight="16.2"/>
  <cols>
    <col min="1" max="1" width="9.109375" style="16" bestFit="1" customWidth="1"/>
    <col min="2" max="2" width="17.77734375" style="16" customWidth="1"/>
    <col min="3" max="3" width="18.77734375" style="16" customWidth="1"/>
    <col min="4" max="5" width="9" style="16"/>
    <col min="6" max="6" width="12.77734375" style="16" customWidth="1"/>
    <col min="7" max="7" width="10.6640625" style="16" customWidth="1"/>
    <col min="8" max="8" width="9" style="16"/>
    <col min="9" max="9" width="11.77734375" style="16" customWidth="1"/>
    <col min="10" max="10" width="13.33203125" style="16" customWidth="1"/>
    <col min="11" max="11" width="9.77734375" style="16" bestFit="1" customWidth="1"/>
    <col min="12" max="12" width="12.6640625" style="16" customWidth="1"/>
    <col min="13" max="13" width="12.109375" style="16" customWidth="1"/>
  </cols>
  <sheetData>
    <row r="1" spans="1:13" ht="39.75" customHeight="1">
      <c r="A1" s="19" t="s">
        <v>5</v>
      </c>
      <c r="B1" s="19" t="s">
        <v>6</v>
      </c>
      <c r="C1" s="20" t="s">
        <v>7</v>
      </c>
      <c r="D1" s="20" t="s">
        <v>8</v>
      </c>
      <c r="E1" s="21" t="s">
        <v>9</v>
      </c>
      <c r="F1" s="20" t="s">
        <v>10</v>
      </c>
      <c r="G1" s="20" t="s">
        <v>11</v>
      </c>
      <c r="H1" s="20" t="s">
        <v>12</v>
      </c>
      <c r="I1" s="22" t="s">
        <v>13</v>
      </c>
      <c r="J1" s="23" t="s">
        <v>14</v>
      </c>
      <c r="K1" s="23" t="s">
        <v>15</v>
      </c>
      <c r="L1" s="22" t="s">
        <v>16</v>
      </c>
      <c r="M1" s="22" t="s">
        <v>17</v>
      </c>
    </row>
    <row r="2" spans="1:13" ht="62.25" customHeight="1">
      <c r="A2" s="78">
        <v>104</v>
      </c>
      <c r="B2" s="79" t="s">
        <v>86</v>
      </c>
      <c r="C2" s="79" t="s">
        <v>87</v>
      </c>
      <c r="D2" s="80" t="s">
        <v>88</v>
      </c>
      <c r="E2" s="78" t="s">
        <v>53</v>
      </c>
      <c r="F2" s="79" t="s">
        <v>89</v>
      </c>
      <c r="G2" s="81" t="s">
        <v>55</v>
      </c>
      <c r="H2" s="79" t="s">
        <v>90</v>
      </c>
      <c r="I2" s="82"/>
      <c r="J2" s="83">
        <v>240000</v>
      </c>
      <c r="K2" s="83">
        <f t="shared" ref="K2" si="0">SUM(I2:J2)</f>
        <v>240000</v>
      </c>
      <c r="L2" s="83">
        <v>24000</v>
      </c>
      <c r="M2" s="78" t="s">
        <v>57</v>
      </c>
    </row>
    <row r="3" spans="1:13" ht="60" customHeight="1">
      <c r="A3" s="78">
        <v>104</v>
      </c>
      <c r="B3" s="79" t="s">
        <v>223</v>
      </c>
      <c r="C3" s="81" t="s">
        <v>224</v>
      </c>
      <c r="D3" s="80" t="s">
        <v>225</v>
      </c>
      <c r="E3" s="78" t="s">
        <v>226</v>
      </c>
      <c r="F3" s="79" t="s">
        <v>227</v>
      </c>
      <c r="G3" s="81" t="s">
        <v>228</v>
      </c>
      <c r="H3" s="79" t="s">
        <v>229</v>
      </c>
      <c r="I3" s="82"/>
      <c r="J3" s="83">
        <v>100000</v>
      </c>
      <c r="K3" s="83">
        <v>200000</v>
      </c>
      <c r="L3" s="83">
        <v>10000</v>
      </c>
      <c r="M3" s="78" t="s">
        <v>230</v>
      </c>
    </row>
    <row r="4" spans="1:13" ht="62.25" customHeight="1">
      <c r="A4" s="78">
        <v>104</v>
      </c>
      <c r="B4" s="79" t="s">
        <v>297</v>
      </c>
      <c r="C4" s="81" t="s">
        <v>298</v>
      </c>
      <c r="D4" s="80" t="s">
        <v>299</v>
      </c>
      <c r="E4" s="78" t="s">
        <v>300</v>
      </c>
      <c r="F4" s="79" t="s">
        <v>301</v>
      </c>
      <c r="G4" s="81" t="s">
        <v>302</v>
      </c>
      <c r="H4" s="79" t="s">
        <v>303</v>
      </c>
      <c r="I4" s="82"/>
      <c r="J4" s="83">
        <v>110000</v>
      </c>
      <c r="K4" s="83">
        <f t="shared" ref="K4:K6" si="1">SUM(I4:J4)</f>
        <v>110000</v>
      </c>
      <c r="L4" s="83">
        <v>11000</v>
      </c>
      <c r="M4" s="78" t="s">
        <v>304</v>
      </c>
    </row>
    <row r="5" spans="1:13" ht="57.75" customHeight="1">
      <c r="A5" s="78">
        <v>104</v>
      </c>
      <c r="B5" s="79" t="s">
        <v>488</v>
      </c>
      <c r="C5" s="81" t="s">
        <v>489</v>
      </c>
      <c r="D5" s="78" t="s">
        <v>490</v>
      </c>
      <c r="E5" s="78" t="s">
        <v>461</v>
      </c>
      <c r="F5" s="113" t="s">
        <v>491</v>
      </c>
      <c r="G5" s="81" t="s">
        <v>492</v>
      </c>
      <c r="H5" s="79" t="s">
        <v>493</v>
      </c>
      <c r="I5" s="82"/>
      <c r="J5" s="83">
        <v>100000</v>
      </c>
      <c r="K5" s="83">
        <f t="shared" si="1"/>
        <v>100000</v>
      </c>
      <c r="L5" s="83">
        <v>10000</v>
      </c>
      <c r="M5" s="78" t="s">
        <v>465</v>
      </c>
    </row>
    <row r="6" spans="1:13" ht="69.75" customHeight="1">
      <c r="A6" s="78">
        <v>104</v>
      </c>
      <c r="B6" s="79" t="s">
        <v>506</v>
      </c>
      <c r="C6" s="81" t="s">
        <v>511</v>
      </c>
      <c r="D6" s="78" t="s">
        <v>510</v>
      </c>
      <c r="E6" s="78" t="s">
        <v>461</v>
      </c>
      <c r="F6" s="115" t="s">
        <v>508</v>
      </c>
      <c r="G6" s="81" t="s">
        <v>509</v>
      </c>
      <c r="H6" s="79" t="s">
        <v>493</v>
      </c>
      <c r="I6" s="83">
        <v>170000</v>
      </c>
      <c r="J6" s="83">
        <f>I6/0.8-I6</f>
        <v>42500</v>
      </c>
      <c r="K6" s="83">
        <f t="shared" si="1"/>
        <v>212500</v>
      </c>
      <c r="L6" s="83">
        <v>12000</v>
      </c>
      <c r="M6" s="78" t="s">
        <v>507</v>
      </c>
    </row>
    <row r="7" spans="1:13" ht="64.5" customHeight="1">
      <c r="A7" s="67"/>
      <c r="B7" s="9"/>
      <c r="C7" s="69"/>
      <c r="D7" s="67"/>
      <c r="E7" s="67"/>
      <c r="F7" s="9"/>
      <c r="G7" s="69"/>
      <c r="H7" s="9"/>
      <c r="I7" s="70"/>
      <c r="J7" s="71"/>
      <c r="K7" s="71"/>
      <c r="L7" s="71"/>
      <c r="M7" s="67"/>
    </row>
    <row r="8" spans="1:13" ht="57" customHeight="1">
      <c r="A8" s="67"/>
      <c r="B8" s="9"/>
      <c r="C8" s="69"/>
      <c r="D8" s="67"/>
      <c r="E8" s="67"/>
      <c r="F8" s="9"/>
      <c r="G8" s="69"/>
      <c r="H8" s="9"/>
      <c r="I8" s="70"/>
      <c r="J8" s="71"/>
      <c r="K8" s="71"/>
      <c r="L8" s="71"/>
      <c r="M8" s="67"/>
    </row>
    <row r="9" spans="1:13" ht="62.25" customHeight="1">
      <c r="A9" s="67"/>
      <c r="B9" s="9"/>
      <c r="C9" s="69"/>
      <c r="D9" s="67"/>
      <c r="E9" s="67"/>
      <c r="F9" s="9"/>
      <c r="G9" s="69"/>
      <c r="H9" s="9"/>
      <c r="I9" s="70"/>
      <c r="J9" s="71"/>
      <c r="K9" s="71"/>
      <c r="L9" s="71"/>
      <c r="M9" s="67"/>
    </row>
    <row r="10" spans="1:13" ht="48.75" customHeight="1">
      <c r="A10" s="67"/>
      <c r="B10" s="76"/>
      <c r="C10" s="73"/>
      <c r="D10" s="72"/>
      <c r="E10" s="67"/>
      <c r="F10" s="73"/>
      <c r="G10" s="73"/>
      <c r="H10" s="73"/>
      <c r="I10" s="74"/>
      <c r="J10" s="75"/>
      <c r="K10" s="71"/>
      <c r="L10" s="15"/>
      <c r="M10" s="67"/>
    </row>
  </sheetData>
  <phoneticPr fontId="18" type="noConversion"/>
  <pageMargins left="0.2" right="0.18958333333333335" top="1" bottom="1" header="0.5" footer="0.5"/>
  <pageSetup paperSize="9" scale="78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19</vt:i4>
      </vt:variant>
      <vt:variant>
        <vt:lpstr>已命名的範圍</vt:lpstr>
      </vt:variant>
      <vt:variant>
        <vt:i4>17</vt:i4>
      </vt:variant>
    </vt:vector>
  </HeadingPairs>
  <TitlesOfParts>
    <vt:vector size="36" baseType="lpstr">
      <vt:lpstr>104學年度</vt:lpstr>
      <vt:lpstr>財金系</vt:lpstr>
      <vt:lpstr>資管系</vt:lpstr>
      <vt:lpstr>企管系</vt:lpstr>
      <vt:lpstr>行銷系</vt:lpstr>
      <vt:lpstr>公管所</vt:lpstr>
      <vt:lpstr>視傳系</vt:lpstr>
      <vt:lpstr>多動系</vt:lpstr>
      <vt:lpstr>美造系</vt:lpstr>
      <vt:lpstr>創設系</vt:lpstr>
      <vt:lpstr>傳播系</vt:lpstr>
      <vt:lpstr>應外系</vt:lpstr>
      <vt:lpstr>觀餐系</vt:lpstr>
      <vt:lpstr>觀光系</vt:lpstr>
      <vt:lpstr>廚藝系</vt:lpstr>
      <vt:lpstr>生技系</vt:lpstr>
      <vt:lpstr>幼保系</vt:lpstr>
      <vt:lpstr>運保系</vt:lpstr>
      <vt:lpstr>工作表1</vt:lpstr>
      <vt:lpstr>公管所!Print_Area</vt:lpstr>
      <vt:lpstr>幼保系!Print_Area</vt:lpstr>
      <vt:lpstr>生技系!Print_Area</vt:lpstr>
      <vt:lpstr>企管系!Print_Area</vt:lpstr>
      <vt:lpstr>多動系!Print_Area</vt:lpstr>
      <vt:lpstr>行銷系!Print_Area</vt:lpstr>
      <vt:lpstr>美造系!Print_Area</vt:lpstr>
      <vt:lpstr>財金系!Print_Area</vt:lpstr>
      <vt:lpstr>創設系!Print_Area</vt:lpstr>
      <vt:lpstr>視傳系!Print_Area</vt:lpstr>
      <vt:lpstr>傳播系!Print_Area</vt:lpstr>
      <vt:lpstr>資管系!Print_Area</vt:lpstr>
      <vt:lpstr>運保系!Print_Area</vt:lpstr>
      <vt:lpstr>廚藝系!Print_Area</vt:lpstr>
      <vt:lpstr>應外系!Print_Area</vt:lpstr>
      <vt:lpstr>觀光系!Print_Area</vt:lpstr>
      <vt:lpstr>觀餐系!Print_Area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Jill</cp:lastModifiedBy>
  <cp:revision/>
  <cp:lastPrinted>2015-09-30T07:35:35Z</cp:lastPrinted>
  <dcterms:created xsi:type="dcterms:W3CDTF">2009-08-12T01:12:01Z</dcterms:created>
  <dcterms:modified xsi:type="dcterms:W3CDTF">2019-01-23T09:28:04Z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1028-6.3.0.1864</vt:lpwstr>
  </property>
</Properties>
</file>